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Munka1" sheetId="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N12" i="6" l="1"/>
  <c r="AN13" i="6"/>
  <c r="AN14" i="6"/>
  <c r="AN16" i="6"/>
  <c r="AN17" i="6"/>
  <c r="AN18" i="6"/>
  <c r="AN19" i="6"/>
  <c r="AN21" i="6"/>
  <c r="AN22" i="6"/>
  <c r="AN23" i="6"/>
  <c r="AN24" i="6"/>
  <c r="AN25" i="6"/>
  <c r="AN26" i="6"/>
  <c r="AN27" i="6"/>
  <c r="AN29" i="6"/>
  <c r="AN30" i="6"/>
  <c r="AN31" i="6"/>
  <c r="AN32" i="6"/>
  <c r="AN33" i="6"/>
  <c r="AN34" i="6"/>
  <c r="AN35" i="6"/>
  <c r="AN36" i="6"/>
  <c r="AN37" i="6"/>
  <c r="AN38" i="6"/>
  <c r="AN39" i="6"/>
  <c r="AN11" i="6"/>
  <c r="AC40" i="6"/>
  <c r="AC20" i="6"/>
  <c r="AN20" i="6" s="1"/>
  <c r="AC17" i="6"/>
  <c r="AC15" i="6"/>
  <c r="T40" i="6"/>
  <c r="U29" i="6"/>
  <c r="AC28" i="6" l="1"/>
  <c r="AN28" i="6" s="1"/>
  <c r="AN15" i="6"/>
  <c r="M40" i="6"/>
  <c r="AN40" i="6" s="1"/>
  <c r="AL12" i="6" l="1"/>
  <c r="AL13" i="6"/>
  <c r="AL14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11" i="6"/>
  <c r="AA15" i="6"/>
  <c r="AL15" i="6" s="1"/>
  <c r="AA28" i="6" l="1"/>
  <c r="AL28" i="6" s="1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11" i="6"/>
  <c r="Y40" i="6"/>
  <c r="AJ40" i="6" l="1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11" i="6"/>
  <c r="S23" i="6" l="1"/>
  <c r="J30" i="6"/>
  <c r="I40" i="6"/>
  <c r="AH40" i="6" s="1"/>
  <c r="W40" i="6" l="1"/>
  <c r="P4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G23" i="6" s="1"/>
  <c r="AI23" i="6" s="1"/>
  <c r="AK23" i="6" s="1"/>
  <c r="AM23" i="6" s="1"/>
  <c r="AO23" i="6" s="1"/>
  <c r="AF24" i="6"/>
  <c r="AG24" i="6" s="1"/>
  <c r="AI24" i="6" s="1"/>
  <c r="AK24" i="6" s="1"/>
  <c r="AM24" i="6" s="1"/>
  <c r="AO24" i="6" s="1"/>
  <c r="AF25" i="6"/>
  <c r="AG25" i="6" s="1"/>
  <c r="AI25" i="6" s="1"/>
  <c r="AK25" i="6" s="1"/>
  <c r="AM25" i="6" s="1"/>
  <c r="AO25" i="6" s="1"/>
  <c r="AF26" i="6"/>
  <c r="AG26" i="6" s="1"/>
  <c r="AI26" i="6" s="1"/>
  <c r="AK26" i="6" s="1"/>
  <c r="AM26" i="6" s="1"/>
  <c r="AO26" i="6" s="1"/>
  <c r="AF27" i="6"/>
  <c r="AF28" i="6"/>
  <c r="AF29" i="6"/>
  <c r="AF30" i="6"/>
  <c r="AF31" i="6"/>
  <c r="AF32" i="6"/>
  <c r="AF33" i="6"/>
  <c r="AF34" i="6"/>
  <c r="AF35" i="6"/>
  <c r="AG35" i="6" s="1"/>
  <c r="AI35" i="6" s="1"/>
  <c r="AK35" i="6" s="1"/>
  <c r="AM35" i="6" s="1"/>
  <c r="AO35" i="6" s="1"/>
  <c r="AF36" i="6"/>
  <c r="AF37" i="6"/>
  <c r="AF38" i="6"/>
  <c r="AF39" i="6"/>
  <c r="AF11" i="6"/>
  <c r="H32" i="6"/>
  <c r="J32" i="6" s="1"/>
  <c r="L32" i="6" s="1"/>
  <c r="N32" i="6" s="1"/>
  <c r="H33" i="6"/>
  <c r="J33" i="6" s="1"/>
  <c r="L33" i="6" s="1"/>
  <c r="N33" i="6" s="1"/>
  <c r="H34" i="6"/>
  <c r="J34" i="6" s="1"/>
  <c r="L34" i="6" s="1"/>
  <c r="N34" i="6" s="1"/>
  <c r="H35" i="6"/>
  <c r="J35" i="6" s="1"/>
  <c r="L35" i="6" s="1"/>
  <c r="N35" i="6" s="1"/>
  <c r="H36" i="6"/>
  <c r="J36" i="6" s="1"/>
  <c r="L36" i="6" s="1"/>
  <c r="N36" i="6" s="1"/>
  <c r="H37" i="6"/>
  <c r="J37" i="6" s="1"/>
  <c r="L37" i="6" s="1"/>
  <c r="N37" i="6" s="1"/>
  <c r="H38" i="6"/>
  <c r="J38" i="6" s="1"/>
  <c r="L38" i="6" s="1"/>
  <c r="N38" i="6" s="1"/>
  <c r="H39" i="6"/>
  <c r="J39" i="6" s="1"/>
  <c r="L39" i="6" s="1"/>
  <c r="N39" i="6" s="1"/>
  <c r="H31" i="6"/>
  <c r="J31" i="6" s="1"/>
  <c r="L31" i="6" s="1"/>
  <c r="N31" i="6" s="1"/>
  <c r="Q25" i="6"/>
  <c r="S25" i="6" s="1"/>
  <c r="U25" i="6" s="1"/>
  <c r="Q26" i="6"/>
  <c r="S26" i="6" s="1"/>
  <c r="U26" i="6" s="1"/>
  <c r="Q30" i="6"/>
  <c r="S30" i="6" s="1"/>
  <c r="U30" i="6" s="1"/>
  <c r="Q31" i="6"/>
  <c r="S31" i="6" s="1"/>
  <c r="U31" i="6" s="1"/>
  <c r="Q32" i="6"/>
  <c r="S32" i="6" s="1"/>
  <c r="U32" i="6" s="1"/>
  <c r="Q33" i="6"/>
  <c r="S33" i="6" s="1"/>
  <c r="U33" i="6" s="1"/>
  <c r="Q35" i="6"/>
  <c r="S35" i="6" s="1"/>
  <c r="U35" i="6" s="1"/>
  <c r="Q36" i="6"/>
  <c r="S36" i="6" s="1"/>
  <c r="U36" i="6" s="1"/>
  <c r="Q37" i="6"/>
  <c r="S37" i="6" s="1"/>
  <c r="U37" i="6" s="1"/>
  <c r="Q39" i="6"/>
  <c r="S39" i="6" s="1"/>
  <c r="U39" i="6" s="1"/>
  <c r="Q24" i="6"/>
  <c r="S24" i="6" s="1"/>
  <c r="U24" i="6" s="1"/>
  <c r="X13" i="6"/>
  <c r="Z13" i="6" s="1"/>
  <c r="AB13" i="6" s="1"/>
  <c r="AD13" i="6" s="1"/>
  <c r="X14" i="6"/>
  <c r="Z14" i="6" s="1"/>
  <c r="AB14" i="6" s="1"/>
  <c r="AD14" i="6" s="1"/>
  <c r="X16" i="6"/>
  <c r="Z16" i="6" s="1"/>
  <c r="AB16" i="6" s="1"/>
  <c r="AD16" i="6" s="1"/>
  <c r="X18" i="6"/>
  <c r="Z18" i="6" s="1"/>
  <c r="AB18" i="6" s="1"/>
  <c r="AD18" i="6" s="1"/>
  <c r="X19" i="6"/>
  <c r="Z19" i="6" s="1"/>
  <c r="AB19" i="6" s="1"/>
  <c r="AD19" i="6" s="1"/>
  <c r="X21" i="6"/>
  <c r="Z21" i="6" s="1"/>
  <c r="AB21" i="6" s="1"/>
  <c r="AD21" i="6" s="1"/>
  <c r="X23" i="6"/>
  <c r="Z23" i="6" s="1"/>
  <c r="AB23" i="6" s="1"/>
  <c r="AD23" i="6" s="1"/>
  <c r="X24" i="6"/>
  <c r="Z24" i="6" s="1"/>
  <c r="AB24" i="6" s="1"/>
  <c r="AD24" i="6" s="1"/>
  <c r="X25" i="6"/>
  <c r="Z25" i="6" s="1"/>
  <c r="AB25" i="6" s="1"/>
  <c r="AD25" i="6" s="1"/>
  <c r="X26" i="6"/>
  <c r="Z26" i="6" s="1"/>
  <c r="AB26" i="6" s="1"/>
  <c r="AD26" i="6" s="1"/>
  <c r="X29" i="6"/>
  <c r="Z29" i="6" s="1"/>
  <c r="AB29" i="6" s="1"/>
  <c r="AD29" i="6" s="1"/>
  <c r="X31" i="6"/>
  <c r="Z31" i="6" s="1"/>
  <c r="AB31" i="6" s="1"/>
  <c r="AD31" i="6" s="1"/>
  <c r="X32" i="6"/>
  <c r="Z32" i="6" s="1"/>
  <c r="AB32" i="6" s="1"/>
  <c r="AD32" i="6" s="1"/>
  <c r="X34" i="6"/>
  <c r="Z34" i="6" s="1"/>
  <c r="AB34" i="6" s="1"/>
  <c r="AD34" i="6" s="1"/>
  <c r="X35" i="6"/>
  <c r="Z35" i="6" s="1"/>
  <c r="AB35" i="6" s="1"/>
  <c r="AD35" i="6" s="1"/>
  <c r="X36" i="6"/>
  <c r="Z36" i="6" s="1"/>
  <c r="AB36" i="6" s="1"/>
  <c r="AD36" i="6" s="1"/>
  <c r="X37" i="6"/>
  <c r="Z37" i="6" s="1"/>
  <c r="AB37" i="6" s="1"/>
  <c r="AD37" i="6" s="1"/>
  <c r="X38" i="6"/>
  <c r="Z38" i="6" s="1"/>
  <c r="AB38" i="6" s="1"/>
  <c r="AD38" i="6" s="1"/>
  <c r="X39" i="6"/>
  <c r="Z39" i="6" s="1"/>
  <c r="AB39" i="6" s="1"/>
  <c r="AD39" i="6" s="1"/>
  <c r="X11" i="6"/>
  <c r="Z11" i="6" s="1"/>
  <c r="AB11" i="6" s="1"/>
  <c r="AD11" i="6" s="1"/>
  <c r="AF40" i="6" l="1"/>
  <c r="F27" i="6"/>
  <c r="O22" i="6"/>
  <c r="F22" i="6"/>
  <c r="O20" i="6"/>
  <c r="F20" i="6"/>
  <c r="O17" i="6"/>
  <c r="F17" i="6"/>
  <c r="O15" i="6"/>
  <c r="F15" i="6"/>
  <c r="O12" i="6"/>
  <c r="F12" i="6"/>
  <c r="AE29" i="6"/>
  <c r="AG29" i="6" s="1"/>
  <c r="AI29" i="6" s="1"/>
  <c r="AK29" i="6" s="1"/>
  <c r="AM29" i="6" s="1"/>
  <c r="AO29" i="6" s="1"/>
  <c r="AE36" i="6"/>
  <c r="AG36" i="6" s="1"/>
  <c r="AI36" i="6" s="1"/>
  <c r="AK36" i="6" s="1"/>
  <c r="AM36" i="6" s="1"/>
  <c r="AO36" i="6" s="1"/>
  <c r="AE37" i="6"/>
  <c r="AG37" i="6" s="1"/>
  <c r="AI37" i="6" s="1"/>
  <c r="AK37" i="6" s="1"/>
  <c r="AM37" i="6" s="1"/>
  <c r="AO37" i="6" s="1"/>
  <c r="AE31" i="6"/>
  <c r="AG31" i="6" s="1"/>
  <c r="AI31" i="6" s="1"/>
  <c r="AK31" i="6" s="1"/>
  <c r="AM31" i="6" s="1"/>
  <c r="AO31" i="6" s="1"/>
  <c r="AE39" i="6"/>
  <c r="AG39" i="6" s="1"/>
  <c r="AI39" i="6" s="1"/>
  <c r="AK39" i="6" s="1"/>
  <c r="AM39" i="6" s="1"/>
  <c r="AO39" i="6" s="1"/>
  <c r="O38" i="6"/>
  <c r="O34" i="6"/>
  <c r="AE32" i="6"/>
  <c r="AG32" i="6" s="1"/>
  <c r="AI32" i="6" s="1"/>
  <c r="AK32" i="6" s="1"/>
  <c r="AM32" i="6" s="1"/>
  <c r="AO32" i="6" s="1"/>
  <c r="O23" i="6"/>
  <c r="O27" i="6" s="1"/>
  <c r="Q27" i="6" s="1"/>
  <c r="S27" i="6" s="1"/>
  <c r="U27" i="6" s="1"/>
  <c r="V33" i="6"/>
  <c r="V30" i="6"/>
  <c r="X30" i="6" s="1"/>
  <c r="Z30" i="6" s="1"/>
  <c r="AB30" i="6" s="1"/>
  <c r="AD30" i="6" s="1"/>
  <c r="V27" i="6"/>
  <c r="X27" i="6" s="1"/>
  <c r="Z27" i="6" s="1"/>
  <c r="AB27" i="6" s="1"/>
  <c r="AD27" i="6" s="1"/>
  <c r="V22" i="6"/>
  <c r="V20" i="6"/>
  <c r="AE18" i="6"/>
  <c r="AG18" i="6" s="1"/>
  <c r="AI18" i="6" s="1"/>
  <c r="AK18" i="6" s="1"/>
  <c r="AM18" i="6" s="1"/>
  <c r="AO18" i="6" s="1"/>
  <c r="AE16" i="6"/>
  <c r="AG16" i="6" s="1"/>
  <c r="AI16" i="6" s="1"/>
  <c r="AK16" i="6" s="1"/>
  <c r="AM16" i="6" s="1"/>
  <c r="AO16" i="6" s="1"/>
  <c r="AE14" i="6"/>
  <c r="AG14" i="6" s="1"/>
  <c r="AI14" i="6" s="1"/>
  <c r="AK14" i="6" s="1"/>
  <c r="AM14" i="6" s="1"/>
  <c r="AO14" i="6" s="1"/>
  <c r="AE13" i="6"/>
  <c r="AG13" i="6" s="1"/>
  <c r="AI13" i="6" s="1"/>
  <c r="AK13" i="6" s="1"/>
  <c r="AM13" i="6" s="1"/>
  <c r="AO13" i="6" s="1"/>
  <c r="V12" i="6"/>
  <c r="AE12" i="6" l="1"/>
  <c r="AG12" i="6" s="1"/>
  <c r="AI12" i="6" s="1"/>
  <c r="AK12" i="6" s="1"/>
  <c r="AM12" i="6" s="1"/>
  <c r="AO12" i="6" s="1"/>
  <c r="X12" i="6"/>
  <c r="Z12" i="6" s="1"/>
  <c r="AB12" i="6" s="1"/>
  <c r="AD12" i="6" s="1"/>
  <c r="AE20" i="6"/>
  <c r="AG20" i="6" s="1"/>
  <c r="AI20" i="6" s="1"/>
  <c r="AK20" i="6" s="1"/>
  <c r="AM20" i="6" s="1"/>
  <c r="AO20" i="6" s="1"/>
  <c r="X20" i="6"/>
  <c r="Z20" i="6" s="1"/>
  <c r="AB20" i="6" s="1"/>
  <c r="AD20" i="6" s="1"/>
  <c r="AE22" i="6"/>
  <c r="AG22" i="6" s="1"/>
  <c r="AI22" i="6" s="1"/>
  <c r="AK22" i="6" s="1"/>
  <c r="AM22" i="6" s="1"/>
  <c r="AO22" i="6" s="1"/>
  <c r="X22" i="6"/>
  <c r="Z22" i="6" s="1"/>
  <c r="AB22" i="6" s="1"/>
  <c r="AD22" i="6" s="1"/>
  <c r="AE38" i="6"/>
  <c r="AG38" i="6" s="1"/>
  <c r="AI38" i="6" s="1"/>
  <c r="AK38" i="6" s="1"/>
  <c r="AM38" i="6" s="1"/>
  <c r="AO38" i="6" s="1"/>
  <c r="Q38" i="6"/>
  <c r="S38" i="6" s="1"/>
  <c r="U38" i="6" s="1"/>
  <c r="AE33" i="6"/>
  <c r="AG33" i="6" s="1"/>
  <c r="AI33" i="6" s="1"/>
  <c r="AK33" i="6" s="1"/>
  <c r="AM33" i="6" s="1"/>
  <c r="AO33" i="6" s="1"/>
  <c r="X33" i="6"/>
  <c r="Z33" i="6" s="1"/>
  <c r="AB33" i="6" s="1"/>
  <c r="AD33" i="6" s="1"/>
  <c r="AE34" i="6"/>
  <c r="AG34" i="6" s="1"/>
  <c r="AI34" i="6" s="1"/>
  <c r="AK34" i="6" s="1"/>
  <c r="AM34" i="6" s="1"/>
  <c r="AO34" i="6" s="1"/>
  <c r="Q34" i="6"/>
  <c r="S34" i="6" s="1"/>
  <c r="U34" i="6" s="1"/>
  <c r="O40" i="6"/>
  <c r="Q40" i="6" s="1"/>
  <c r="S40" i="6" s="1"/>
  <c r="U40" i="6" s="1"/>
  <c r="V40" i="6"/>
  <c r="X40" i="6" s="1"/>
  <c r="Z40" i="6" s="1"/>
  <c r="AB40" i="6" s="1"/>
  <c r="AD40" i="6" s="1"/>
  <c r="AE27" i="6"/>
  <c r="AG27" i="6" s="1"/>
  <c r="AI27" i="6" s="1"/>
  <c r="AK27" i="6" s="1"/>
  <c r="AM27" i="6" s="1"/>
  <c r="AO27" i="6" s="1"/>
  <c r="AE19" i="6"/>
  <c r="AG19" i="6" s="1"/>
  <c r="AI19" i="6" s="1"/>
  <c r="AK19" i="6" s="1"/>
  <c r="AM19" i="6" s="1"/>
  <c r="AO19" i="6" s="1"/>
  <c r="AE30" i="6"/>
  <c r="O28" i="6"/>
  <c r="Q28" i="6" s="1"/>
  <c r="S28" i="6" s="1"/>
  <c r="U28" i="6" s="1"/>
  <c r="F40" i="6"/>
  <c r="H40" i="6" s="1"/>
  <c r="J40" i="6" s="1"/>
  <c r="L40" i="6" s="1"/>
  <c r="N40" i="6" s="1"/>
  <c r="V17" i="6"/>
  <c r="AE11" i="6"/>
  <c r="AG11" i="6" s="1"/>
  <c r="AI11" i="6" s="1"/>
  <c r="AK11" i="6" s="1"/>
  <c r="AM11" i="6" s="1"/>
  <c r="AO11" i="6" s="1"/>
  <c r="V15" i="6"/>
  <c r="AE21" i="6"/>
  <c r="AG21" i="6" s="1"/>
  <c r="AI21" i="6" s="1"/>
  <c r="AK21" i="6" s="1"/>
  <c r="AM21" i="6" s="1"/>
  <c r="AO21" i="6" s="1"/>
  <c r="F28" i="6"/>
  <c r="AE17" i="6" l="1"/>
  <c r="AG17" i="6" s="1"/>
  <c r="AI17" i="6" s="1"/>
  <c r="AK17" i="6" s="1"/>
  <c r="AM17" i="6" s="1"/>
  <c r="AO17" i="6" s="1"/>
  <c r="X17" i="6"/>
  <c r="Z17" i="6" s="1"/>
  <c r="AB17" i="6" s="1"/>
  <c r="AD17" i="6" s="1"/>
  <c r="AE15" i="6"/>
  <c r="AG15" i="6" s="1"/>
  <c r="AI15" i="6" s="1"/>
  <c r="AK15" i="6" s="1"/>
  <c r="AM15" i="6" s="1"/>
  <c r="AO15" i="6" s="1"/>
  <c r="X15" i="6"/>
  <c r="Z15" i="6" s="1"/>
  <c r="AB15" i="6" s="1"/>
  <c r="AD15" i="6" s="1"/>
  <c r="AE40" i="6"/>
  <c r="AG40" i="6" s="1"/>
  <c r="AI40" i="6" s="1"/>
  <c r="AK40" i="6" s="1"/>
  <c r="AM40" i="6" s="1"/>
  <c r="AO40" i="6" s="1"/>
  <c r="AG30" i="6"/>
  <c r="AI30" i="6" s="1"/>
  <c r="AK30" i="6" s="1"/>
  <c r="AM30" i="6" s="1"/>
  <c r="AO30" i="6" s="1"/>
  <c r="V28" i="6"/>
  <c r="AE28" i="6" l="1"/>
  <c r="AG28" i="6" s="1"/>
  <c r="AI28" i="6" s="1"/>
  <c r="AK28" i="6" s="1"/>
  <c r="AM28" i="6" s="1"/>
  <c r="AO28" i="6" s="1"/>
  <c r="X28" i="6"/>
  <c r="Z28" i="6" s="1"/>
  <c r="AB28" i="6" s="1"/>
  <c r="AD28" i="6" s="1"/>
</calcChain>
</file>

<file path=xl/sharedStrings.xml><?xml version="1.0" encoding="utf-8"?>
<sst xmlns="http://schemas.openxmlformats.org/spreadsheetml/2006/main" count="86" uniqueCount="61">
  <si>
    <t>Megnevezés</t>
  </si>
  <si>
    <t>1.</t>
  </si>
  <si>
    <t>2.</t>
  </si>
  <si>
    <t xml:space="preserve"> 1.3</t>
  </si>
  <si>
    <t>Építményadó</t>
  </si>
  <si>
    <t>Áru- és készletértékesítés ellenértéke</t>
  </si>
  <si>
    <t>Szolgáltatások ellenértéke</t>
  </si>
  <si>
    <t>Mindösszesen</t>
  </si>
  <si>
    <t>Magánszemélyek kommunális adója</t>
  </si>
  <si>
    <t>Termőföld bérbeadásából származó jövedelem</t>
  </si>
  <si>
    <t>Abony Város Önkormányza</t>
  </si>
  <si>
    <t>Helyi önkormányzat által irányított költségvetési szervek</t>
  </si>
  <si>
    <t>Abonyi Polgármesteri Hivatal</t>
  </si>
  <si>
    <t xml:space="preserve">Közhatalmi bevételek </t>
  </si>
  <si>
    <t>1.1</t>
  </si>
  <si>
    <t>Jövedelemadók összesen:</t>
  </si>
  <si>
    <t>1.2</t>
  </si>
  <si>
    <t>Állandó jelleggel végzett iparűzési tevékenység után fizetett helyi iparűzési adó</t>
  </si>
  <si>
    <t>Értékesítési és forgalmi adó</t>
  </si>
  <si>
    <t>Belföldi gépjárművek adójának a központi költségvetést megillető része</t>
  </si>
  <si>
    <t>Belföldi gépjárművek adójának a helyi önkormányzatot megillető része</t>
  </si>
  <si>
    <t>1.4</t>
  </si>
  <si>
    <t>Gépjárműadók</t>
  </si>
  <si>
    <t>Talajterhelési díj</t>
  </si>
  <si>
    <t>1.5</t>
  </si>
  <si>
    <t>Egyéb áruhasználati és szolgáltatási adók</t>
  </si>
  <si>
    <t>Környezetvédelmi bírság</t>
  </si>
  <si>
    <t>Igazgatási szolgáltatási díjak</t>
  </si>
  <si>
    <t>Egyéb bírságok</t>
  </si>
  <si>
    <t>Késedelmi és önellenőrzési pótlék bevétel</t>
  </si>
  <si>
    <t>1.6</t>
  </si>
  <si>
    <t>Egyéb közhatalmi bevételek</t>
  </si>
  <si>
    <t>Közhatalmi bevételek összesen:</t>
  </si>
  <si>
    <t>Működési bevételek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</si>
  <si>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</si>
  <si>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</si>
  <si>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</si>
  <si>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</si>
  <si>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</t>
  </si>
  <si>
    <t>Kamatbevételek</t>
  </si>
  <si>
    <t>Egyéb pénzügyi műveletek bevételei</t>
  </si>
  <si>
    <t>Egyéb működési bevételek</t>
  </si>
  <si>
    <t>Vagyoni tipusú adók összesen:</t>
  </si>
  <si>
    <t>Működési bevételek összesen:</t>
  </si>
  <si>
    <t>Abony Város Önkormányzat 2018. évre tervezett közhatalmi bevételeinek, működési bevételeinek részletezése</t>
  </si>
  <si>
    <t>eredeti ei.</t>
  </si>
  <si>
    <t>módosítás 06.28</t>
  </si>
  <si>
    <t>módosított 06.28</t>
  </si>
  <si>
    <t>adatok ezer ft-ban</t>
  </si>
  <si>
    <t>15. melléklet a 11/2018. (II.19.) önkormányzati rendelethez</t>
  </si>
  <si>
    <t>módosítás 08.30</t>
  </si>
  <si>
    <t>módosított 08.30</t>
  </si>
  <si>
    <t>módosított 09.27</t>
  </si>
  <si>
    <t>módosítás 09.27</t>
  </si>
  <si>
    <t>módosítás 11.29</t>
  </si>
  <si>
    <t>módosított 11.29</t>
  </si>
  <si>
    <t>módosított11.29</t>
  </si>
  <si>
    <t xml:space="preserve">módosítás 11.29 </t>
  </si>
  <si>
    <t>módosítás 12.31</t>
  </si>
  <si>
    <t>módosított 12.31</t>
  </si>
  <si>
    <t>13.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</si>
</sst>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3" fontId="6" fillId="0" borderId="21" xfId="0" applyNumberFormat="1" applyFont="1" applyFill="1" applyBorder="1"/>
    <xf numFmtId="3" fontId="6" fillId="0" borderId="22" xfId="0" applyNumberFormat="1" applyFont="1" applyFill="1" applyBorder="1"/>
    <xf numFmtId="3" fontId="6" fillId="0" borderId="1" xfId="0" applyNumberFormat="1" applyFont="1" applyFill="1" applyBorder="1"/>
    <xf numFmtId="3" fontId="6" fillId="0" borderId="2" xfId="0" applyNumberFormat="1" applyFont="1" applyBorder="1"/>
    <xf numFmtId="3" fontId="6" fillId="0" borderId="1" xfId="0" applyNumberFormat="1" applyFont="1" applyBorder="1"/>
    <xf numFmtId="49" fontId="7" fillId="0" borderId="16" xfId="0" applyNumberFormat="1" applyFont="1" applyBorder="1" applyAlignment="1">
      <alignment horizontal="center"/>
    </xf>
    <xf numFmtId="3" fontId="7" fillId="0" borderId="17" xfId="0" applyNumberFormat="1" applyFont="1" applyFill="1" applyBorder="1"/>
    <xf numFmtId="3" fontId="7" fillId="0" borderId="18" xfId="0" applyNumberFormat="1" applyFont="1" applyFill="1" applyBorder="1"/>
    <xf numFmtId="3" fontId="7" fillId="0" borderId="2" xfId="0" applyNumberFormat="1" applyFont="1" applyBorder="1"/>
    <xf numFmtId="0" fontId="6" fillId="0" borderId="12" xfId="0" applyFont="1" applyBorder="1" applyAlignment="1">
      <alignment horizontal="center"/>
    </xf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0" fontId="6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6" fillId="0" borderId="25" xfId="0" applyNumberFormat="1" applyFont="1" applyFill="1" applyBorder="1"/>
    <xf numFmtId="3" fontId="6" fillId="0" borderId="14" xfId="0" applyNumberFormat="1" applyFont="1" applyFill="1" applyBorder="1"/>
    <xf numFmtId="49" fontId="7" fillId="0" borderId="12" xfId="0" applyNumberFormat="1" applyFont="1" applyBorder="1" applyAlignment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49" fontId="7" fillId="0" borderId="20" xfId="0" applyNumberFormat="1" applyFont="1" applyBorder="1" applyAlignment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49" fontId="7" fillId="0" borderId="24" xfId="0" applyNumberFormat="1" applyFont="1" applyBorder="1" applyAlignment="1">
      <alignment horizontal="center"/>
    </xf>
    <xf numFmtId="3" fontId="6" fillId="0" borderId="25" xfId="0" applyNumberFormat="1" applyFont="1" applyBorder="1"/>
    <xf numFmtId="3" fontId="6" fillId="0" borderId="14" xfId="0" applyNumberFormat="1" applyFont="1" applyBorder="1"/>
    <xf numFmtId="0" fontId="6" fillId="0" borderId="12" xfId="0" applyFont="1" applyBorder="1" applyAlignment="1"/>
    <xf numFmtId="3" fontId="6" fillId="0" borderId="9" xfId="0" applyNumberFormat="1" applyFont="1" applyBorder="1"/>
    <xf numFmtId="3" fontId="6" fillId="0" borderId="10" xfId="0" applyNumberFormat="1" applyFont="1" applyBorder="1"/>
    <xf numFmtId="0" fontId="6" fillId="0" borderId="2" xfId="0" applyFont="1" applyBorder="1" applyAlignment="1"/>
    <xf numFmtId="0" fontId="6" fillId="0" borderId="20" xfId="0" applyFont="1" applyBorder="1" applyAlignment="1"/>
    <xf numFmtId="3" fontId="6" fillId="0" borderId="21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/>
    <xf numFmtId="3" fontId="6" fillId="0" borderId="11" xfId="0" applyNumberFormat="1" applyFont="1" applyBorder="1"/>
    <xf numFmtId="49" fontId="6" fillId="0" borderId="20" xfId="0" applyNumberFormat="1" applyFont="1" applyBorder="1" applyAlignment="1">
      <alignment horizontal="center"/>
    </xf>
    <xf numFmtId="3" fontId="6" fillId="0" borderId="20" xfId="0" applyNumberFormat="1" applyFont="1" applyFill="1" applyBorder="1"/>
    <xf numFmtId="3" fontId="6" fillId="0" borderId="22" xfId="0" applyNumberFormat="1" applyFont="1" applyBorder="1"/>
    <xf numFmtId="49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/>
    <xf numFmtId="3" fontId="6" fillId="0" borderId="3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6" fillId="0" borderId="12" xfId="0" applyNumberFormat="1" applyFont="1" applyFill="1" applyBorder="1"/>
    <xf numFmtId="3" fontId="6" fillId="0" borderId="24" xfId="0" applyNumberFormat="1" applyFont="1" applyFill="1" applyBorder="1"/>
    <xf numFmtId="3" fontId="7" fillId="0" borderId="20" xfId="0" applyNumberFormat="1" applyFont="1" applyBorder="1"/>
    <xf numFmtId="3" fontId="7" fillId="0" borderId="19" xfId="0" applyNumberFormat="1" applyFont="1" applyBorder="1"/>
    <xf numFmtId="3" fontId="6" fillId="0" borderId="24" xfId="0" applyNumberFormat="1" applyFont="1" applyBorder="1"/>
    <xf numFmtId="3" fontId="6" fillId="0" borderId="26" xfId="0" applyNumberFormat="1" applyFont="1" applyBorder="1"/>
    <xf numFmtId="3" fontId="6" fillId="0" borderId="12" xfId="0" applyNumberFormat="1" applyFont="1" applyBorder="1"/>
    <xf numFmtId="3" fontId="6" fillId="0" borderId="15" xfId="0" applyNumberFormat="1" applyFont="1" applyBorder="1"/>
    <xf numFmtId="3" fontId="6" fillId="0" borderId="20" xfId="0" applyNumberFormat="1" applyFont="1" applyBorder="1"/>
    <xf numFmtId="3" fontId="6" fillId="0" borderId="23" xfId="0" applyNumberFormat="1" applyFont="1" applyBorder="1"/>
    <xf numFmtId="3" fontId="7" fillId="0" borderId="16" xfId="0" applyNumberFormat="1" applyFont="1" applyBorder="1" applyAlignment="1">
      <alignment horizontal="right"/>
    </xf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3" fontId="7" fillId="0" borderId="22" xfId="0" applyNumberFormat="1" applyFont="1" applyFill="1" applyBorder="1"/>
    <xf numFmtId="3" fontId="7" fillId="0" borderId="12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12" xfId="0" applyNumberFormat="1" applyFont="1" applyFill="1" applyBorder="1"/>
    <xf numFmtId="3" fontId="6" fillId="0" borderId="19" xfId="0" applyNumberFormat="1" applyFont="1" applyBorder="1"/>
    <xf numFmtId="3" fontId="6" fillId="0" borderId="17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a_sz_melleklet_bevetelek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</sheetNames>
    <sheetDataSet>
      <sheetData sheetId="0">
        <row r="26">
          <cell r="L26">
            <v>100</v>
          </cell>
        </row>
        <row r="45">
          <cell r="J45">
            <v>0</v>
          </cell>
        </row>
        <row r="49">
          <cell r="L49">
            <v>0</v>
          </cell>
        </row>
        <row r="54">
          <cell r="L54">
            <v>0</v>
          </cell>
        </row>
        <row r="55">
          <cell r="J55">
            <v>0</v>
          </cell>
        </row>
        <row r="59"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tabSelected="1" zoomScale="68" zoomScaleNormal="68" workbookViewId="0">
      <selection sqref="A1:G1"/>
    </sheetView>
  </sheetViews>
  <sheetFormatPr defaultRowHeight="12.75" x14ac:dyDescent="0.2"/>
  <cols>
    <col min="1" max="1" width="3.5703125" style="8" customWidth="1"/>
    <col min="5" max="5" width="13.7109375" customWidth="1"/>
    <col min="6" max="6" width="7.85546875" style="3" customWidth="1"/>
    <col min="7" max="7" width="8.7109375" style="3" customWidth="1"/>
    <col min="8" max="8" width="9.140625" style="3" customWidth="1"/>
    <col min="9" max="14" width="8.85546875" style="3" customWidth="1"/>
    <col min="15" max="15" width="7.28515625" customWidth="1"/>
    <col min="16" max="16" width="8.28515625" customWidth="1"/>
    <col min="17" max="17" width="9.42578125" customWidth="1"/>
    <col min="18" max="18" width="9.28515625" customWidth="1"/>
    <col min="19" max="21" width="8.7109375" customWidth="1"/>
    <col min="22" max="22" width="7.140625" customWidth="1"/>
    <col min="23" max="23" width="7.7109375" customWidth="1"/>
    <col min="24" max="24" width="8.85546875" customWidth="1"/>
    <col min="25" max="25" width="8" customWidth="1"/>
    <col min="26" max="30" width="9.140625" customWidth="1"/>
    <col min="31" max="31" width="7.42578125" customWidth="1"/>
    <col min="32" max="32" width="8.28515625" customWidth="1"/>
    <col min="33" max="33" width="9.28515625" customWidth="1"/>
    <col min="34" max="34" width="8.140625" customWidth="1"/>
    <col min="35" max="35" width="9" customWidth="1"/>
    <col min="36" max="36" width="8.85546875" customWidth="1"/>
    <col min="37" max="37" width="8.7109375" customWidth="1"/>
  </cols>
  <sheetData>
    <row r="1" spans="1:41" x14ac:dyDescent="0.2">
      <c r="A1" s="125" t="s">
        <v>60</v>
      </c>
      <c r="B1" s="125"/>
      <c r="C1" s="125"/>
      <c r="D1" s="125"/>
      <c r="E1" s="125"/>
      <c r="F1" s="125"/>
      <c r="G1" s="12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1" x14ac:dyDescent="0.2">
      <c r="A2" s="125" t="s">
        <v>49</v>
      </c>
      <c r="B2" s="125"/>
      <c r="C2" s="125"/>
      <c r="D2" s="125"/>
      <c r="E2" s="125"/>
      <c r="F2" s="125"/>
      <c r="G2" s="12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1" ht="36" customHeight="1" x14ac:dyDescent="0.2">
      <c r="A3" s="137" t="s">
        <v>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41" x14ac:dyDescent="0.2">
      <c r="A4" s="2"/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</row>
    <row r="5" spans="1:41" ht="27.6" customHeight="1" thickBot="1" x14ac:dyDescent="0.25">
      <c r="A5" s="2"/>
      <c r="B5" s="2"/>
      <c r="C5" s="2"/>
      <c r="D5" s="2"/>
      <c r="E5" s="2"/>
      <c r="F5" s="5"/>
      <c r="G5" s="5"/>
      <c r="H5" s="5"/>
      <c r="I5" s="5"/>
      <c r="J5" s="5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AE5" s="138" t="s">
        <v>48</v>
      </c>
      <c r="AF5" s="138"/>
      <c r="AG5" s="138"/>
    </row>
    <row r="6" spans="1:41" ht="12.75" customHeight="1" x14ac:dyDescent="0.2">
      <c r="A6" s="131" t="s">
        <v>0</v>
      </c>
      <c r="B6" s="132"/>
      <c r="C6" s="132"/>
      <c r="D6" s="132"/>
      <c r="E6" s="132"/>
      <c r="F6" s="139" t="s">
        <v>11</v>
      </c>
      <c r="G6" s="140"/>
      <c r="H6" s="140"/>
      <c r="I6" s="140"/>
      <c r="J6" s="140"/>
      <c r="K6" s="140"/>
      <c r="L6" s="140"/>
      <c r="M6" s="140"/>
      <c r="N6" s="140"/>
      <c r="O6" s="139" t="s">
        <v>12</v>
      </c>
      <c r="P6" s="140"/>
      <c r="Q6" s="140"/>
      <c r="R6" s="140"/>
      <c r="S6" s="140"/>
      <c r="T6" s="140"/>
      <c r="U6" s="140"/>
      <c r="V6" s="143" t="s">
        <v>10</v>
      </c>
      <c r="W6" s="144"/>
      <c r="X6" s="144"/>
      <c r="Y6" s="144"/>
      <c r="Z6" s="144"/>
      <c r="AA6" s="144"/>
      <c r="AB6" s="144"/>
      <c r="AC6" s="144"/>
      <c r="AD6" s="144"/>
      <c r="AE6" s="131" t="s">
        <v>7</v>
      </c>
      <c r="AF6" s="132"/>
      <c r="AG6" s="132"/>
      <c r="AH6" s="132"/>
      <c r="AI6" s="132"/>
      <c r="AJ6" s="132"/>
      <c r="AK6" s="132"/>
      <c r="AL6" s="132"/>
      <c r="AM6" s="132"/>
      <c r="AN6" s="132"/>
      <c r="AO6" s="147"/>
    </row>
    <row r="7" spans="1:41" ht="53.25" customHeight="1" x14ac:dyDescent="0.2">
      <c r="A7" s="133"/>
      <c r="B7" s="134"/>
      <c r="C7" s="134"/>
      <c r="D7" s="134"/>
      <c r="E7" s="134"/>
      <c r="F7" s="141"/>
      <c r="G7" s="142"/>
      <c r="H7" s="142"/>
      <c r="I7" s="142"/>
      <c r="J7" s="142"/>
      <c r="K7" s="142"/>
      <c r="L7" s="142"/>
      <c r="M7" s="142"/>
      <c r="N7" s="142"/>
      <c r="O7" s="141"/>
      <c r="P7" s="142"/>
      <c r="Q7" s="142"/>
      <c r="R7" s="142"/>
      <c r="S7" s="142"/>
      <c r="T7" s="142"/>
      <c r="U7" s="142"/>
      <c r="V7" s="145"/>
      <c r="W7" s="146"/>
      <c r="X7" s="146"/>
      <c r="Y7" s="146"/>
      <c r="Z7" s="146"/>
      <c r="AA7" s="146"/>
      <c r="AB7" s="146"/>
      <c r="AC7" s="146"/>
      <c r="AD7" s="146"/>
      <c r="AE7" s="135"/>
      <c r="AF7" s="136"/>
      <c r="AG7" s="136"/>
      <c r="AH7" s="136"/>
      <c r="AI7" s="136"/>
      <c r="AJ7" s="136"/>
      <c r="AK7" s="136"/>
      <c r="AL7" s="136"/>
      <c r="AM7" s="136"/>
      <c r="AN7" s="136"/>
      <c r="AO7" s="148"/>
    </row>
    <row r="8" spans="1:41" ht="28.15" customHeight="1" x14ac:dyDescent="0.2">
      <c r="A8" s="135"/>
      <c r="B8" s="136"/>
      <c r="C8" s="136"/>
      <c r="D8" s="136"/>
      <c r="E8" s="136"/>
      <c r="F8" s="97" t="s">
        <v>45</v>
      </c>
      <c r="G8" s="95" t="s">
        <v>46</v>
      </c>
      <c r="H8" s="95" t="s">
        <v>47</v>
      </c>
      <c r="I8" s="95" t="s">
        <v>50</v>
      </c>
      <c r="J8" s="95" t="s">
        <v>52</v>
      </c>
      <c r="K8" s="95" t="s">
        <v>54</v>
      </c>
      <c r="L8" s="95" t="s">
        <v>55</v>
      </c>
      <c r="M8" s="95" t="s">
        <v>58</v>
      </c>
      <c r="N8" s="99" t="s">
        <v>59</v>
      </c>
      <c r="O8" s="97" t="s">
        <v>45</v>
      </c>
      <c r="P8" s="95" t="s">
        <v>46</v>
      </c>
      <c r="Q8" s="95" t="s">
        <v>47</v>
      </c>
      <c r="R8" s="95" t="s">
        <v>50</v>
      </c>
      <c r="S8" s="95" t="s">
        <v>56</v>
      </c>
      <c r="T8" s="95" t="s">
        <v>58</v>
      </c>
      <c r="U8" s="99" t="s">
        <v>59</v>
      </c>
      <c r="V8" s="83" t="s">
        <v>45</v>
      </c>
      <c r="W8" s="80" t="s">
        <v>46</v>
      </c>
      <c r="X8" s="80" t="s">
        <v>51</v>
      </c>
      <c r="Y8" s="80" t="s">
        <v>53</v>
      </c>
      <c r="Z8" s="80" t="s">
        <v>52</v>
      </c>
      <c r="AA8" s="80" t="s">
        <v>57</v>
      </c>
      <c r="AB8" s="80" t="s">
        <v>55</v>
      </c>
      <c r="AC8" s="80" t="s">
        <v>58</v>
      </c>
      <c r="AD8" s="85" t="s">
        <v>59</v>
      </c>
      <c r="AE8" s="90" t="s">
        <v>45</v>
      </c>
      <c r="AF8" s="80" t="s">
        <v>46</v>
      </c>
      <c r="AG8" s="80" t="s">
        <v>47</v>
      </c>
      <c r="AH8" s="89" t="s">
        <v>50</v>
      </c>
      <c r="AI8" s="80" t="s">
        <v>51</v>
      </c>
      <c r="AJ8" s="80" t="s">
        <v>53</v>
      </c>
      <c r="AK8" s="80" t="s">
        <v>52</v>
      </c>
      <c r="AL8" s="80" t="s">
        <v>54</v>
      </c>
      <c r="AM8" s="80" t="s">
        <v>55</v>
      </c>
      <c r="AN8" s="80" t="s">
        <v>58</v>
      </c>
      <c r="AO8" s="82" t="s">
        <v>59</v>
      </c>
    </row>
    <row r="9" spans="1:41" x14ac:dyDescent="0.2">
      <c r="A9" s="126">
        <v>1</v>
      </c>
      <c r="B9" s="127"/>
      <c r="C9" s="127"/>
      <c r="D9" s="127"/>
      <c r="E9" s="128"/>
      <c r="F9" s="98">
        <v>2</v>
      </c>
      <c r="G9" s="96">
        <v>3</v>
      </c>
      <c r="H9" s="96">
        <v>4</v>
      </c>
      <c r="I9" s="96">
        <v>5</v>
      </c>
      <c r="J9" s="96">
        <v>6</v>
      </c>
      <c r="K9" s="96"/>
      <c r="L9" s="96"/>
      <c r="M9" s="96"/>
      <c r="N9" s="100"/>
      <c r="O9" s="92">
        <v>7</v>
      </c>
      <c r="P9" s="93">
        <v>8</v>
      </c>
      <c r="Q9" s="93">
        <v>9</v>
      </c>
      <c r="R9" s="93">
        <v>10</v>
      </c>
      <c r="S9" s="93">
        <v>11</v>
      </c>
      <c r="T9" s="93"/>
      <c r="U9" s="94"/>
      <c r="V9" s="84">
        <v>12</v>
      </c>
      <c r="W9" s="81">
        <v>13</v>
      </c>
      <c r="X9" s="81">
        <v>14</v>
      </c>
      <c r="Y9" s="81">
        <v>15</v>
      </c>
      <c r="Z9" s="81">
        <v>16</v>
      </c>
      <c r="AA9" s="81"/>
      <c r="AB9" s="81"/>
      <c r="AC9" s="81"/>
      <c r="AD9" s="86"/>
      <c r="AE9" s="91">
        <v>17</v>
      </c>
      <c r="AF9" s="93">
        <v>18</v>
      </c>
      <c r="AG9" s="93">
        <v>19</v>
      </c>
      <c r="AH9" s="93">
        <v>20</v>
      </c>
      <c r="AI9" s="93">
        <v>21</v>
      </c>
      <c r="AJ9" s="93">
        <v>22</v>
      </c>
      <c r="AK9" s="93">
        <v>23</v>
      </c>
      <c r="AL9" s="12"/>
      <c r="AM9" s="12"/>
      <c r="AN9" s="12"/>
      <c r="AO9" s="11"/>
    </row>
    <row r="10" spans="1:41" x14ac:dyDescent="0.2">
      <c r="A10" s="13" t="s">
        <v>1</v>
      </c>
      <c r="B10" s="129" t="s">
        <v>13</v>
      </c>
      <c r="C10" s="129"/>
      <c r="D10" s="129"/>
      <c r="E10" s="130"/>
      <c r="F10" s="64"/>
      <c r="G10" s="14"/>
      <c r="H10" s="14"/>
      <c r="I10" s="14"/>
      <c r="J10" s="14"/>
      <c r="K10" s="14"/>
      <c r="L10" s="14"/>
      <c r="M10" s="14"/>
      <c r="N10" s="15"/>
      <c r="O10" s="64"/>
      <c r="P10" s="14"/>
      <c r="Q10" s="14"/>
      <c r="R10" s="14"/>
      <c r="S10" s="14"/>
      <c r="T10" s="14"/>
      <c r="U10" s="15"/>
      <c r="V10" s="17"/>
      <c r="W10" s="16"/>
      <c r="X10" s="16"/>
      <c r="Y10" s="16"/>
      <c r="Z10" s="16"/>
      <c r="AA10" s="16"/>
      <c r="AB10" s="16"/>
      <c r="AC10" s="16"/>
      <c r="AD10" s="87"/>
      <c r="AE10" s="17"/>
      <c r="AF10" s="12"/>
      <c r="AG10" s="12"/>
      <c r="AH10" s="12"/>
      <c r="AI10" s="12"/>
      <c r="AJ10" s="12"/>
      <c r="AK10" s="12"/>
      <c r="AL10" s="12"/>
      <c r="AM10" s="12"/>
      <c r="AN10" s="12"/>
      <c r="AO10" s="11"/>
    </row>
    <row r="11" spans="1:41" ht="13.5" thickBot="1" x14ac:dyDescent="0.25">
      <c r="A11" s="18"/>
      <c r="B11" s="107" t="s">
        <v>9</v>
      </c>
      <c r="C11" s="107"/>
      <c r="D11" s="107"/>
      <c r="E11" s="108"/>
      <c r="F11" s="76"/>
      <c r="G11" s="77"/>
      <c r="H11" s="77"/>
      <c r="I11" s="77"/>
      <c r="J11" s="77"/>
      <c r="K11" s="77"/>
      <c r="L11" s="77"/>
      <c r="M11" s="77"/>
      <c r="N11" s="78"/>
      <c r="O11" s="76"/>
      <c r="P11" s="77"/>
      <c r="Q11" s="77"/>
      <c r="R11" s="77"/>
      <c r="S11" s="77"/>
      <c r="T11" s="77"/>
      <c r="U11" s="78"/>
      <c r="V11" s="59">
        <v>12</v>
      </c>
      <c r="W11" s="19"/>
      <c r="X11" s="19">
        <f>SUM(V11:W11)</f>
        <v>12</v>
      </c>
      <c r="Y11" s="19"/>
      <c r="Z11" s="19">
        <f>SUM(X11:Y11)</f>
        <v>12</v>
      </c>
      <c r="AA11" s="19"/>
      <c r="AB11" s="19">
        <f>SUM(Z11:AA11)</f>
        <v>12</v>
      </c>
      <c r="AC11" s="19"/>
      <c r="AD11" s="20">
        <f>SUM(AB11:AC11)</f>
        <v>12</v>
      </c>
      <c r="AE11" s="73">
        <f>F11+O11+V11</f>
        <v>12</v>
      </c>
      <c r="AF11" s="51">
        <f>G11+P11+W11</f>
        <v>0</v>
      </c>
      <c r="AG11" s="51">
        <f>SUM(AE11:AF11)</f>
        <v>12</v>
      </c>
      <c r="AH11" s="51">
        <f>I11+R11</f>
        <v>0</v>
      </c>
      <c r="AI11" s="51">
        <f>SUM(AG11:AH11)</f>
        <v>12</v>
      </c>
      <c r="AJ11" s="51">
        <f>Y11</f>
        <v>0</v>
      </c>
      <c r="AK11" s="51">
        <f>SUM(AI11:AJ11)</f>
        <v>12</v>
      </c>
      <c r="AL11" s="51">
        <f>K11+AA11</f>
        <v>0</v>
      </c>
      <c r="AM11" s="51">
        <f>SUM(AK11:AL11)</f>
        <v>12</v>
      </c>
      <c r="AN11" s="51">
        <f>M11+T11+AC11</f>
        <v>0</v>
      </c>
      <c r="AO11" s="74">
        <f>SUM(AM11:AN11)</f>
        <v>12</v>
      </c>
    </row>
    <row r="12" spans="1:41" ht="13.5" thickBot="1" x14ac:dyDescent="0.25">
      <c r="A12" s="24" t="s">
        <v>14</v>
      </c>
      <c r="B12" s="111" t="s">
        <v>15</v>
      </c>
      <c r="C12" s="111"/>
      <c r="D12" s="111"/>
      <c r="E12" s="112"/>
      <c r="F12" s="62">
        <f>F11</f>
        <v>0</v>
      </c>
      <c r="G12" s="25"/>
      <c r="H12" s="25"/>
      <c r="I12" s="25"/>
      <c r="J12" s="25"/>
      <c r="K12" s="25"/>
      <c r="L12" s="25"/>
      <c r="M12" s="25"/>
      <c r="N12" s="26"/>
      <c r="O12" s="62">
        <f t="shared" ref="O12:V12" si="0">O11</f>
        <v>0</v>
      </c>
      <c r="P12" s="25"/>
      <c r="Q12" s="25"/>
      <c r="R12" s="25"/>
      <c r="S12" s="25"/>
      <c r="T12" s="25"/>
      <c r="U12" s="26"/>
      <c r="V12" s="62">
        <f t="shared" si="0"/>
        <v>12</v>
      </c>
      <c r="W12" s="25"/>
      <c r="X12" s="25">
        <f t="shared" ref="X12:X40" si="1">SUM(V12:W12)</f>
        <v>12</v>
      </c>
      <c r="Y12" s="25"/>
      <c r="Z12" s="25">
        <f t="shared" ref="Z12:Z40" si="2">SUM(X12:Y12)</f>
        <v>12</v>
      </c>
      <c r="AA12" s="25"/>
      <c r="AB12" s="25">
        <f t="shared" ref="AB12:AB40" si="3">SUM(Z12:AA12)</f>
        <v>12</v>
      </c>
      <c r="AC12" s="25"/>
      <c r="AD12" s="26">
        <f t="shared" ref="AD12:AD40" si="4">SUM(AB12:AC12)</f>
        <v>12</v>
      </c>
      <c r="AE12" s="52">
        <f t="shared" ref="AE12:AE22" si="5">F12+O12+V12</f>
        <v>12</v>
      </c>
      <c r="AF12" s="41">
        <f t="shared" ref="AF12:AF40" si="6">G12+P12+W12</f>
        <v>0</v>
      </c>
      <c r="AG12" s="41">
        <f t="shared" ref="AG12:AG40" si="7">SUM(AE12:AF12)</f>
        <v>12</v>
      </c>
      <c r="AH12" s="41">
        <f t="shared" ref="AH12:AH40" si="8">I12+R12</f>
        <v>0</v>
      </c>
      <c r="AI12" s="41">
        <f t="shared" ref="AI12:AI40" si="9">SUM(AG12:AH12)</f>
        <v>12</v>
      </c>
      <c r="AJ12" s="41">
        <f t="shared" ref="AJ12:AJ40" si="10">Y12</f>
        <v>0</v>
      </c>
      <c r="AK12" s="41">
        <f t="shared" ref="AK12:AK40" si="11">SUM(AI12:AJ12)</f>
        <v>12</v>
      </c>
      <c r="AL12" s="41">
        <f t="shared" ref="AL12:AL40" si="12">K12+AA12</f>
        <v>0</v>
      </c>
      <c r="AM12" s="41">
        <f t="shared" ref="AM12:AM40" si="13">SUM(AK12:AL12)</f>
        <v>12</v>
      </c>
      <c r="AN12" s="104">
        <f t="shared" ref="AN12:AN40" si="14">M12+T12+AC12</f>
        <v>0</v>
      </c>
      <c r="AO12" s="103">
        <f t="shared" ref="AO12:AO40" si="15">SUM(AM12:AN12)</f>
        <v>12</v>
      </c>
    </row>
    <row r="13" spans="1:41" x14ac:dyDescent="0.2">
      <c r="A13" s="28"/>
      <c r="B13" s="113" t="s">
        <v>4</v>
      </c>
      <c r="C13" s="113"/>
      <c r="D13" s="113"/>
      <c r="E13" s="114"/>
      <c r="F13" s="65"/>
      <c r="G13" s="29"/>
      <c r="H13" s="29"/>
      <c r="I13" s="29"/>
      <c r="J13" s="29"/>
      <c r="K13" s="29"/>
      <c r="L13" s="29"/>
      <c r="M13" s="29"/>
      <c r="N13" s="30"/>
      <c r="O13" s="65"/>
      <c r="P13" s="29"/>
      <c r="Q13" s="29"/>
      <c r="R13" s="29"/>
      <c r="S13" s="29"/>
      <c r="T13" s="29"/>
      <c r="U13" s="30"/>
      <c r="V13" s="65">
        <v>35051</v>
      </c>
      <c r="W13" s="29"/>
      <c r="X13" s="29">
        <f t="shared" si="1"/>
        <v>35051</v>
      </c>
      <c r="Y13" s="29"/>
      <c r="Z13" s="29">
        <f t="shared" si="2"/>
        <v>35051</v>
      </c>
      <c r="AA13" s="29">
        <v>1377</v>
      </c>
      <c r="AB13" s="29">
        <f t="shared" si="3"/>
        <v>36428</v>
      </c>
      <c r="AC13" s="29">
        <v>8996</v>
      </c>
      <c r="AD13" s="30">
        <f t="shared" si="4"/>
        <v>45424</v>
      </c>
      <c r="AE13" s="71">
        <f t="shared" si="5"/>
        <v>35051</v>
      </c>
      <c r="AF13" s="47">
        <f t="shared" si="6"/>
        <v>0</v>
      </c>
      <c r="AG13" s="47">
        <f t="shared" si="7"/>
        <v>35051</v>
      </c>
      <c r="AH13" s="47">
        <f t="shared" si="8"/>
        <v>0</v>
      </c>
      <c r="AI13" s="47">
        <f t="shared" si="9"/>
        <v>35051</v>
      </c>
      <c r="AJ13" s="47">
        <f t="shared" si="10"/>
        <v>0</v>
      </c>
      <c r="AK13" s="47">
        <f t="shared" si="11"/>
        <v>35051</v>
      </c>
      <c r="AL13" s="47">
        <f t="shared" si="12"/>
        <v>1377</v>
      </c>
      <c r="AM13" s="47">
        <f t="shared" si="13"/>
        <v>36428</v>
      </c>
      <c r="AN13" s="47">
        <f t="shared" si="14"/>
        <v>8996</v>
      </c>
      <c r="AO13" s="72">
        <f t="shared" si="15"/>
        <v>45424</v>
      </c>
    </row>
    <row r="14" spans="1:41" ht="13.5" thickBot="1" x14ac:dyDescent="0.25">
      <c r="A14" s="31"/>
      <c r="B14" s="107" t="s">
        <v>8</v>
      </c>
      <c r="C14" s="107"/>
      <c r="D14" s="107"/>
      <c r="E14" s="108"/>
      <c r="F14" s="59"/>
      <c r="G14" s="19"/>
      <c r="H14" s="19"/>
      <c r="I14" s="19"/>
      <c r="J14" s="19"/>
      <c r="K14" s="19"/>
      <c r="L14" s="19"/>
      <c r="M14" s="19"/>
      <c r="N14" s="20"/>
      <c r="O14" s="59"/>
      <c r="P14" s="19"/>
      <c r="Q14" s="19"/>
      <c r="R14" s="19"/>
      <c r="S14" s="19"/>
      <c r="T14" s="19"/>
      <c r="U14" s="20"/>
      <c r="V14" s="59">
        <v>29277</v>
      </c>
      <c r="W14" s="19"/>
      <c r="X14" s="19">
        <f t="shared" si="1"/>
        <v>29277</v>
      </c>
      <c r="Y14" s="19"/>
      <c r="Z14" s="19">
        <f t="shared" si="2"/>
        <v>29277</v>
      </c>
      <c r="AA14" s="19">
        <v>5885</v>
      </c>
      <c r="AB14" s="19">
        <f t="shared" si="3"/>
        <v>35162</v>
      </c>
      <c r="AC14" s="19">
        <v>3117</v>
      </c>
      <c r="AD14" s="20">
        <f t="shared" si="4"/>
        <v>38279</v>
      </c>
      <c r="AE14" s="73">
        <f t="shared" si="5"/>
        <v>29277</v>
      </c>
      <c r="AF14" s="51">
        <f t="shared" si="6"/>
        <v>0</v>
      </c>
      <c r="AG14" s="51">
        <f t="shared" si="7"/>
        <v>29277</v>
      </c>
      <c r="AH14" s="51">
        <f t="shared" si="8"/>
        <v>0</v>
      </c>
      <c r="AI14" s="51">
        <f t="shared" si="9"/>
        <v>29277</v>
      </c>
      <c r="AJ14" s="51">
        <f t="shared" si="10"/>
        <v>0</v>
      </c>
      <c r="AK14" s="51">
        <f t="shared" si="11"/>
        <v>29277</v>
      </c>
      <c r="AL14" s="51">
        <f t="shared" si="12"/>
        <v>5885</v>
      </c>
      <c r="AM14" s="51">
        <f t="shared" si="13"/>
        <v>35162</v>
      </c>
      <c r="AN14" s="51">
        <f t="shared" si="14"/>
        <v>3117</v>
      </c>
      <c r="AO14" s="74">
        <f t="shared" si="15"/>
        <v>38279</v>
      </c>
    </row>
    <row r="15" spans="1:41" ht="13.5" thickBot="1" x14ac:dyDescent="0.25">
      <c r="A15" s="24" t="s">
        <v>16</v>
      </c>
      <c r="B15" s="111" t="s">
        <v>42</v>
      </c>
      <c r="C15" s="111"/>
      <c r="D15" s="111"/>
      <c r="E15" s="112"/>
      <c r="F15" s="62">
        <f>F14+F13</f>
        <v>0</v>
      </c>
      <c r="G15" s="25"/>
      <c r="H15" s="25"/>
      <c r="I15" s="25"/>
      <c r="J15" s="25"/>
      <c r="K15" s="25"/>
      <c r="L15" s="25"/>
      <c r="M15" s="25"/>
      <c r="N15" s="26"/>
      <c r="O15" s="62">
        <f t="shared" ref="O15:V15" si="16">O14+O13</f>
        <v>0</v>
      </c>
      <c r="P15" s="25"/>
      <c r="Q15" s="25"/>
      <c r="R15" s="25"/>
      <c r="S15" s="25"/>
      <c r="T15" s="25"/>
      <c r="U15" s="26"/>
      <c r="V15" s="62">
        <f t="shared" si="16"/>
        <v>64328</v>
      </c>
      <c r="W15" s="25"/>
      <c r="X15" s="25">
        <f t="shared" si="1"/>
        <v>64328</v>
      </c>
      <c r="Y15" s="25"/>
      <c r="Z15" s="25">
        <f t="shared" si="2"/>
        <v>64328</v>
      </c>
      <c r="AA15" s="25">
        <f>SUM(AA13:AA14)</f>
        <v>7262</v>
      </c>
      <c r="AB15" s="25">
        <f t="shared" si="3"/>
        <v>71590</v>
      </c>
      <c r="AC15" s="25">
        <f>SUM(AC13:AC14)</f>
        <v>12113</v>
      </c>
      <c r="AD15" s="26">
        <f t="shared" si="4"/>
        <v>83703</v>
      </c>
      <c r="AE15" s="52">
        <f t="shared" si="5"/>
        <v>64328</v>
      </c>
      <c r="AF15" s="41">
        <f t="shared" si="6"/>
        <v>0</v>
      </c>
      <c r="AG15" s="41">
        <f t="shared" si="7"/>
        <v>64328</v>
      </c>
      <c r="AH15" s="41">
        <f t="shared" si="8"/>
        <v>0</v>
      </c>
      <c r="AI15" s="41">
        <f t="shared" si="9"/>
        <v>64328</v>
      </c>
      <c r="AJ15" s="41">
        <f t="shared" si="10"/>
        <v>0</v>
      </c>
      <c r="AK15" s="41">
        <f t="shared" si="11"/>
        <v>64328</v>
      </c>
      <c r="AL15" s="41">
        <f t="shared" si="12"/>
        <v>7262</v>
      </c>
      <c r="AM15" s="41">
        <f t="shared" si="13"/>
        <v>71590</v>
      </c>
      <c r="AN15" s="41">
        <f t="shared" si="14"/>
        <v>12113</v>
      </c>
      <c r="AO15" s="68">
        <f t="shared" si="15"/>
        <v>83703</v>
      </c>
    </row>
    <row r="16" spans="1:41" ht="13.5" thickBot="1" x14ac:dyDescent="0.25">
      <c r="A16" s="32"/>
      <c r="B16" s="123" t="s">
        <v>17</v>
      </c>
      <c r="C16" s="123"/>
      <c r="D16" s="123"/>
      <c r="E16" s="124"/>
      <c r="F16" s="66"/>
      <c r="G16" s="33"/>
      <c r="H16" s="33"/>
      <c r="I16" s="33"/>
      <c r="J16" s="33"/>
      <c r="K16" s="33"/>
      <c r="L16" s="33"/>
      <c r="M16" s="33"/>
      <c r="N16" s="34"/>
      <c r="O16" s="66"/>
      <c r="P16" s="33"/>
      <c r="Q16" s="33"/>
      <c r="R16" s="33"/>
      <c r="S16" s="33"/>
      <c r="T16" s="33"/>
      <c r="U16" s="34"/>
      <c r="V16" s="66">
        <v>210000</v>
      </c>
      <c r="W16" s="33"/>
      <c r="X16" s="33">
        <f t="shared" si="1"/>
        <v>210000</v>
      </c>
      <c r="Y16" s="33"/>
      <c r="Z16" s="33">
        <f t="shared" si="2"/>
        <v>210000</v>
      </c>
      <c r="AA16" s="33"/>
      <c r="AB16" s="33">
        <f t="shared" si="3"/>
        <v>210000</v>
      </c>
      <c r="AC16" s="33">
        <v>36188</v>
      </c>
      <c r="AD16" s="34">
        <f t="shared" si="4"/>
        <v>246188</v>
      </c>
      <c r="AE16" s="69">
        <f t="shared" si="5"/>
        <v>210000</v>
      </c>
      <c r="AF16" s="44">
        <f t="shared" si="6"/>
        <v>0</v>
      </c>
      <c r="AG16" s="44">
        <f t="shared" si="7"/>
        <v>210000</v>
      </c>
      <c r="AH16" s="44">
        <f t="shared" si="8"/>
        <v>0</v>
      </c>
      <c r="AI16" s="44">
        <f t="shared" si="9"/>
        <v>210000</v>
      </c>
      <c r="AJ16" s="44">
        <f t="shared" si="10"/>
        <v>0</v>
      </c>
      <c r="AK16" s="44">
        <f t="shared" si="11"/>
        <v>210000</v>
      </c>
      <c r="AL16" s="44">
        <f t="shared" si="12"/>
        <v>0</v>
      </c>
      <c r="AM16" s="44">
        <f t="shared" si="13"/>
        <v>210000</v>
      </c>
      <c r="AN16" s="44">
        <f t="shared" si="14"/>
        <v>36188</v>
      </c>
      <c r="AO16" s="70">
        <f t="shared" si="15"/>
        <v>246188</v>
      </c>
    </row>
    <row r="17" spans="1:41" ht="13.5" thickBot="1" x14ac:dyDescent="0.25">
      <c r="A17" s="24" t="s">
        <v>3</v>
      </c>
      <c r="B17" s="111" t="s">
        <v>18</v>
      </c>
      <c r="C17" s="111"/>
      <c r="D17" s="111"/>
      <c r="E17" s="112"/>
      <c r="F17" s="62">
        <f>F16</f>
        <v>0</v>
      </c>
      <c r="G17" s="25"/>
      <c r="H17" s="25"/>
      <c r="I17" s="25"/>
      <c r="J17" s="25"/>
      <c r="K17" s="25"/>
      <c r="L17" s="25"/>
      <c r="M17" s="25"/>
      <c r="N17" s="26"/>
      <c r="O17" s="62">
        <f t="shared" ref="O17:V17" si="17">O16</f>
        <v>0</v>
      </c>
      <c r="P17" s="25"/>
      <c r="Q17" s="25"/>
      <c r="R17" s="25"/>
      <c r="S17" s="25"/>
      <c r="T17" s="25"/>
      <c r="U17" s="26"/>
      <c r="V17" s="62">
        <f t="shared" si="17"/>
        <v>210000</v>
      </c>
      <c r="W17" s="25"/>
      <c r="X17" s="25">
        <f t="shared" si="1"/>
        <v>210000</v>
      </c>
      <c r="Y17" s="25"/>
      <c r="Z17" s="25">
        <f t="shared" si="2"/>
        <v>210000</v>
      </c>
      <c r="AA17" s="25"/>
      <c r="AB17" s="25">
        <f t="shared" si="3"/>
        <v>210000</v>
      </c>
      <c r="AC17" s="25">
        <f>SUM(AC16)</f>
        <v>36188</v>
      </c>
      <c r="AD17" s="26">
        <f t="shared" si="4"/>
        <v>246188</v>
      </c>
      <c r="AE17" s="52">
        <f t="shared" si="5"/>
        <v>210000</v>
      </c>
      <c r="AF17" s="41">
        <f t="shared" si="6"/>
        <v>0</v>
      </c>
      <c r="AG17" s="41">
        <f t="shared" si="7"/>
        <v>210000</v>
      </c>
      <c r="AH17" s="41">
        <f t="shared" si="8"/>
        <v>0</v>
      </c>
      <c r="AI17" s="41">
        <f t="shared" si="9"/>
        <v>210000</v>
      </c>
      <c r="AJ17" s="41">
        <f t="shared" si="10"/>
        <v>0</v>
      </c>
      <c r="AK17" s="41">
        <f t="shared" si="11"/>
        <v>210000</v>
      </c>
      <c r="AL17" s="41">
        <f t="shared" si="12"/>
        <v>0</v>
      </c>
      <c r="AM17" s="41">
        <f t="shared" si="13"/>
        <v>210000</v>
      </c>
      <c r="AN17" s="41">
        <f t="shared" si="14"/>
        <v>36188</v>
      </c>
      <c r="AO17" s="68">
        <f t="shared" si="15"/>
        <v>246188</v>
      </c>
    </row>
    <row r="18" spans="1:41" ht="27" customHeight="1" x14ac:dyDescent="0.2">
      <c r="A18" s="35"/>
      <c r="B18" s="117" t="s">
        <v>19</v>
      </c>
      <c r="C18" s="117"/>
      <c r="D18" s="117"/>
      <c r="E18" s="118"/>
      <c r="F18" s="65"/>
      <c r="G18" s="29"/>
      <c r="H18" s="29"/>
      <c r="I18" s="29"/>
      <c r="J18" s="29"/>
      <c r="K18" s="29"/>
      <c r="L18" s="29"/>
      <c r="M18" s="29"/>
      <c r="N18" s="30"/>
      <c r="O18" s="102"/>
      <c r="P18" s="36"/>
      <c r="Q18" s="36"/>
      <c r="R18" s="36"/>
      <c r="S18" s="36"/>
      <c r="T18" s="36"/>
      <c r="U18" s="37"/>
      <c r="V18" s="65">
        <v>0</v>
      </c>
      <c r="W18" s="29"/>
      <c r="X18" s="29">
        <f t="shared" si="1"/>
        <v>0</v>
      </c>
      <c r="Y18" s="29"/>
      <c r="Z18" s="29">
        <f t="shared" si="2"/>
        <v>0</v>
      </c>
      <c r="AA18" s="29"/>
      <c r="AB18" s="29">
        <f t="shared" si="3"/>
        <v>0</v>
      </c>
      <c r="AC18" s="29"/>
      <c r="AD18" s="30">
        <f t="shared" si="4"/>
        <v>0</v>
      </c>
      <c r="AE18" s="79">
        <f t="shared" si="5"/>
        <v>0</v>
      </c>
      <c r="AF18" s="47">
        <f t="shared" si="6"/>
        <v>0</v>
      </c>
      <c r="AG18" s="47">
        <f t="shared" si="7"/>
        <v>0</v>
      </c>
      <c r="AH18" s="47">
        <f t="shared" si="8"/>
        <v>0</v>
      </c>
      <c r="AI18" s="47">
        <f t="shared" si="9"/>
        <v>0</v>
      </c>
      <c r="AJ18" s="47">
        <f t="shared" si="10"/>
        <v>0</v>
      </c>
      <c r="AK18" s="47">
        <f t="shared" si="11"/>
        <v>0</v>
      </c>
      <c r="AL18" s="47">
        <f t="shared" si="12"/>
        <v>0</v>
      </c>
      <c r="AM18" s="47">
        <f t="shared" si="13"/>
        <v>0</v>
      </c>
      <c r="AN18" s="47">
        <f t="shared" si="14"/>
        <v>0</v>
      </c>
      <c r="AO18" s="72">
        <f t="shared" si="15"/>
        <v>0</v>
      </c>
    </row>
    <row r="19" spans="1:41" ht="28.5" customHeight="1" thickBot="1" x14ac:dyDescent="0.25">
      <c r="A19" s="38"/>
      <c r="B19" s="119" t="s">
        <v>20</v>
      </c>
      <c r="C19" s="119"/>
      <c r="D19" s="119"/>
      <c r="E19" s="120"/>
      <c r="F19" s="67"/>
      <c r="G19" s="39"/>
      <c r="H19" s="39"/>
      <c r="I19" s="39"/>
      <c r="J19" s="39"/>
      <c r="K19" s="39"/>
      <c r="L19" s="39"/>
      <c r="M19" s="39"/>
      <c r="N19" s="40"/>
      <c r="O19" s="67"/>
      <c r="P19" s="39"/>
      <c r="Q19" s="39"/>
      <c r="R19" s="39"/>
      <c r="S19" s="39"/>
      <c r="T19" s="39"/>
      <c r="U19" s="40"/>
      <c r="V19" s="59">
        <v>27664</v>
      </c>
      <c r="W19" s="19"/>
      <c r="X19" s="19">
        <f t="shared" si="1"/>
        <v>27664</v>
      </c>
      <c r="Y19" s="19"/>
      <c r="Z19" s="19">
        <f t="shared" si="2"/>
        <v>27664</v>
      </c>
      <c r="AA19" s="19">
        <v>4820</v>
      </c>
      <c r="AB19" s="19">
        <f t="shared" si="3"/>
        <v>32484</v>
      </c>
      <c r="AC19" s="19">
        <v>6093</v>
      </c>
      <c r="AD19" s="20">
        <f t="shared" si="4"/>
        <v>38577</v>
      </c>
      <c r="AE19" s="73">
        <f t="shared" si="5"/>
        <v>27664</v>
      </c>
      <c r="AF19" s="51">
        <f t="shared" si="6"/>
        <v>0</v>
      </c>
      <c r="AG19" s="51">
        <f t="shared" si="7"/>
        <v>27664</v>
      </c>
      <c r="AH19" s="51">
        <f t="shared" si="8"/>
        <v>0</v>
      </c>
      <c r="AI19" s="51">
        <f t="shared" si="9"/>
        <v>27664</v>
      </c>
      <c r="AJ19" s="51">
        <f t="shared" si="10"/>
        <v>0</v>
      </c>
      <c r="AK19" s="51">
        <f t="shared" si="11"/>
        <v>27664</v>
      </c>
      <c r="AL19" s="51">
        <f t="shared" si="12"/>
        <v>4820</v>
      </c>
      <c r="AM19" s="51">
        <f t="shared" si="13"/>
        <v>32484</v>
      </c>
      <c r="AN19" s="51">
        <f t="shared" si="14"/>
        <v>6093</v>
      </c>
      <c r="AO19" s="74">
        <f t="shared" si="15"/>
        <v>38577</v>
      </c>
    </row>
    <row r="20" spans="1:41" ht="13.5" thickBot="1" x14ac:dyDescent="0.25">
      <c r="A20" s="24" t="s">
        <v>21</v>
      </c>
      <c r="B20" s="111" t="s">
        <v>22</v>
      </c>
      <c r="C20" s="111"/>
      <c r="D20" s="111"/>
      <c r="E20" s="112"/>
      <c r="F20" s="52">
        <f>F19+F18</f>
        <v>0</v>
      </c>
      <c r="G20" s="41"/>
      <c r="H20" s="41"/>
      <c r="I20" s="41"/>
      <c r="J20" s="41"/>
      <c r="K20" s="41"/>
      <c r="L20" s="41"/>
      <c r="M20" s="41"/>
      <c r="N20" s="42"/>
      <c r="O20" s="52">
        <f t="shared" ref="O20:V20" si="18">O19+O18</f>
        <v>0</v>
      </c>
      <c r="P20" s="41"/>
      <c r="Q20" s="41"/>
      <c r="R20" s="41"/>
      <c r="S20" s="41"/>
      <c r="T20" s="41"/>
      <c r="U20" s="42"/>
      <c r="V20" s="52">
        <f t="shared" si="18"/>
        <v>27664</v>
      </c>
      <c r="W20" s="41"/>
      <c r="X20" s="25">
        <f t="shared" si="1"/>
        <v>27664</v>
      </c>
      <c r="Y20" s="25"/>
      <c r="Z20" s="25">
        <f t="shared" si="2"/>
        <v>27664</v>
      </c>
      <c r="AA20" s="25">
        <v>4820</v>
      </c>
      <c r="AB20" s="25">
        <f t="shared" si="3"/>
        <v>32484</v>
      </c>
      <c r="AC20" s="25">
        <f>SUM(AC19)</f>
        <v>6093</v>
      </c>
      <c r="AD20" s="26">
        <f t="shared" si="4"/>
        <v>38577</v>
      </c>
      <c r="AE20" s="52">
        <f t="shared" si="5"/>
        <v>27664</v>
      </c>
      <c r="AF20" s="41">
        <f t="shared" si="6"/>
        <v>0</v>
      </c>
      <c r="AG20" s="41">
        <f t="shared" si="7"/>
        <v>27664</v>
      </c>
      <c r="AH20" s="41">
        <f t="shared" si="8"/>
        <v>0</v>
      </c>
      <c r="AI20" s="41">
        <f t="shared" si="9"/>
        <v>27664</v>
      </c>
      <c r="AJ20" s="41">
        <f t="shared" si="10"/>
        <v>0</v>
      </c>
      <c r="AK20" s="41">
        <f t="shared" si="11"/>
        <v>27664</v>
      </c>
      <c r="AL20" s="41">
        <f t="shared" si="12"/>
        <v>4820</v>
      </c>
      <c r="AM20" s="41">
        <f t="shared" si="13"/>
        <v>32484</v>
      </c>
      <c r="AN20" s="41">
        <f t="shared" si="14"/>
        <v>6093</v>
      </c>
      <c r="AO20" s="68">
        <f t="shared" si="15"/>
        <v>38577</v>
      </c>
    </row>
    <row r="21" spans="1:41" ht="13.5" thickBot="1" x14ac:dyDescent="0.25">
      <c r="A21" s="43"/>
      <c r="B21" s="121" t="s">
        <v>23</v>
      </c>
      <c r="C21" s="121"/>
      <c r="D21" s="121"/>
      <c r="E21" s="122"/>
      <c r="F21" s="69"/>
      <c r="G21" s="44"/>
      <c r="H21" s="44"/>
      <c r="I21" s="44"/>
      <c r="J21" s="44"/>
      <c r="K21" s="44"/>
      <c r="L21" s="44"/>
      <c r="M21" s="44"/>
      <c r="N21" s="45"/>
      <c r="O21" s="69"/>
      <c r="P21" s="44"/>
      <c r="Q21" s="44"/>
      <c r="R21" s="44"/>
      <c r="S21" s="44"/>
      <c r="T21" s="44"/>
      <c r="U21" s="45"/>
      <c r="V21" s="69">
        <v>3000</v>
      </c>
      <c r="W21" s="44"/>
      <c r="X21" s="33">
        <f t="shared" si="1"/>
        <v>3000</v>
      </c>
      <c r="Y21" s="33"/>
      <c r="Z21" s="33">
        <f t="shared" si="2"/>
        <v>3000</v>
      </c>
      <c r="AA21" s="33"/>
      <c r="AB21" s="33">
        <f t="shared" si="3"/>
        <v>3000</v>
      </c>
      <c r="AC21" s="33"/>
      <c r="AD21" s="34">
        <f t="shared" si="4"/>
        <v>3000</v>
      </c>
      <c r="AE21" s="69">
        <f t="shared" si="5"/>
        <v>3000</v>
      </c>
      <c r="AF21" s="44">
        <f t="shared" si="6"/>
        <v>0</v>
      </c>
      <c r="AG21" s="44">
        <f t="shared" si="7"/>
        <v>3000</v>
      </c>
      <c r="AH21" s="44">
        <f t="shared" si="8"/>
        <v>0</v>
      </c>
      <c r="AI21" s="44">
        <f t="shared" si="9"/>
        <v>3000</v>
      </c>
      <c r="AJ21" s="44">
        <f t="shared" si="10"/>
        <v>0</v>
      </c>
      <c r="AK21" s="44">
        <f t="shared" si="11"/>
        <v>3000</v>
      </c>
      <c r="AL21" s="44">
        <f t="shared" si="12"/>
        <v>0</v>
      </c>
      <c r="AM21" s="44">
        <f t="shared" si="13"/>
        <v>3000</v>
      </c>
      <c r="AN21" s="44">
        <f t="shared" si="14"/>
        <v>0</v>
      </c>
      <c r="AO21" s="70">
        <f t="shared" si="15"/>
        <v>3000</v>
      </c>
    </row>
    <row r="22" spans="1:41" ht="13.5" thickBot="1" x14ac:dyDescent="0.25">
      <c r="A22" s="24" t="s">
        <v>24</v>
      </c>
      <c r="B22" s="111" t="s">
        <v>25</v>
      </c>
      <c r="C22" s="111"/>
      <c r="D22" s="111"/>
      <c r="E22" s="112"/>
      <c r="F22" s="52">
        <f>F21</f>
        <v>0</v>
      </c>
      <c r="G22" s="41"/>
      <c r="H22" s="41"/>
      <c r="I22" s="41"/>
      <c r="J22" s="41"/>
      <c r="K22" s="41"/>
      <c r="L22" s="41"/>
      <c r="M22" s="41"/>
      <c r="N22" s="42"/>
      <c r="O22" s="52">
        <f t="shared" ref="O22:V22" si="19">O21</f>
        <v>0</v>
      </c>
      <c r="P22" s="41"/>
      <c r="Q22" s="41"/>
      <c r="R22" s="41"/>
      <c r="S22" s="41"/>
      <c r="T22" s="41"/>
      <c r="U22" s="42"/>
      <c r="V22" s="52">
        <f t="shared" si="19"/>
        <v>3000</v>
      </c>
      <c r="W22" s="41"/>
      <c r="X22" s="25">
        <f t="shared" si="1"/>
        <v>3000</v>
      </c>
      <c r="Y22" s="25"/>
      <c r="Z22" s="25">
        <f t="shared" si="2"/>
        <v>3000</v>
      </c>
      <c r="AA22" s="25"/>
      <c r="AB22" s="25">
        <f t="shared" si="3"/>
        <v>3000</v>
      </c>
      <c r="AC22" s="25"/>
      <c r="AD22" s="26">
        <f t="shared" si="4"/>
        <v>3000</v>
      </c>
      <c r="AE22" s="52">
        <f t="shared" si="5"/>
        <v>3000</v>
      </c>
      <c r="AF22" s="41">
        <f t="shared" si="6"/>
        <v>0</v>
      </c>
      <c r="AG22" s="41">
        <f t="shared" si="7"/>
        <v>3000</v>
      </c>
      <c r="AH22" s="41">
        <f t="shared" si="8"/>
        <v>0</v>
      </c>
      <c r="AI22" s="41">
        <f t="shared" si="9"/>
        <v>3000</v>
      </c>
      <c r="AJ22" s="41">
        <f t="shared" si="10"/>
        <v>0</v>
      </c>
      <c r="AK22" s="41">
        <f t="shared" si="11"/>
        <v>3000</v>
      </c>
      <c r="AL22" s="41">
        <f t="shared" si="12"/>
        <v>0</v>
      </c>
      <c r="AM22" s="41">
        <f t="shared" si="13"/>
        <v>3000</v>
      </c>
      <c r="AN22" s="41">
        <f t="shared" si="14"/>
        <v>0</v>
      </c>
      <c r="AO22" s="68">
        <f t="shared" si="15"/>
        <v>3000</v>
      </c>
    </row>
    <row r="23" spans="1:41" x14ac:dyDescent="0.2">
      <c r="A23" s="46"/>
      <c r="B23" s="113" t="s">
        <v>26</v>
      </c>
      <c r="C23" s="113"/>
      <c r="D23" s="113"/>
      <c r="E23" s="114"/>
      <c r="F23" s="71"/>
      <c r="G23" s="47"/>
      <c r="H23" s="47"/>
      <c r="I23" s="47"/>
      <c r="J23" s="47"/>
      <c r="K23" s="47"/>
      <c r="L23" s="47"/>
      <c r="M23" s="47"/>
      <c r="N23" s="48"/>
      <c r="O23" s="71">
        <f>[1]Bevételek!$J$45</f>
        <v>0</v>
      </c>
      <c r="P23" s="47"/>
      <c r="Q23" s="47"/>
      <c r="R23" s="47"/>
      <c r="S23" s="47">
        <f>SUM(Q23:R23)</f>
        <v>0</v>
      </c>
      <c r="T23" s="47"/>
      <c r="U23" s="48"/>
      <c r="V23" s="71"/>
      <c r="W23" s="47"/>
      <c r="X23" s="29">
        <f t="shared" si="1"/>
        <v>0</v>
      </c>
      <c r="Y23" s="29"/>
      <c r="Z23" s="29">
        <f t="shared" si="2"/>
        <v>0</v>
      </c>
      <c r="AA23" s="29"/>
      <c r="AB23" s="29">
        <f t="shared" si="3"/>
        <v>0</v>
      </c>
      <c r="AC23" s="29"/>
      <c r="AD23" s="30">
        <f t="shared" si="4"/>
        <v>0</v>
      </c>
      <c r="AE23" s="79"/>
      <c r="AF23" s="47">
        <f t="shared" si="6"/>
        <v>0</v>
      </c>
      <c r="AG23" s="47">
        <f t="shared" si="7"/>
        <v>0</v>
      </c>
      <c r="AH23" s="47">
        <f t="shared" si="8"/>
        <v>0</v>
      </c>
      <c r="AI23" s="47">
        <f t="shared" si="9"/>
        <v>0</v>
      </c>
      <c r="AJ23" s="47">
        <f t="shared" si="10"/>
        <v>0</v>
      </c>
      <c r="AK23" s="47">
        <f t="shared" si="11"/>
        <v>0</v>
      </c>
      <c r="AL23" s="47">
        <f t="shared" si="12"/>
        <v>0</v>
      </c>
      <c r="AM23" s="47">
        <f t="shared" si="13"/>
        <v>0</v>
      </c>
      <c r="AN23" s="47">
        <f t="shared" si="14"/>
        <v>0</v>
      </c>
      <c r="AO23" s="72">
        <f t="shared" si="15"/>
        <v>0</v>
      </c>
    </row>
    <row r="24" spans="1:41" x14ac:dyDescent="0.2">
      <c r="A24" s="49"/>
      <c r="B24" s="105" t="s">
        <v>27</v>
      </c>
      <c r="C24" s="105"/>
      <c r="D24" s="105"/>
      <c r="E24" s="106"/>
      <c r="F24" s="22"/>
      <c r="G24" s="23"/>
      <c r="H24" s="23"/>
      <c r="I24" s="23"/>
      <c r="J24" s="23"/>
      <c r="K24" s="23"/>
      <c r="L24" s="23"/>
      <c r="M24" s="23"/>
      <c r="N24" s="57"/>
      <c r="O24" s="22">
        <v>150</v>
      </c>
      <c r="P24" s="23"/>
      <c r="Q24" s="23">
        <f>SUM(O24:P24)</f>
        <v>150</v>
      </c>
      <c r="R24" s="23"/>
      <c r="S24" s="23">
        <f t="shared" ref="S24:S28" si="20">SUM(Q24:R24)</f>
        <v>150</v>
      </c>
      <c r="T24" s="23"/>
      <c r="U24" s="57">
        <f>SUM(S24:T24)</f>
        <v>150</v>
      </c>
      <c r="V24" s="22"/>
      <c r="W24" s="23"/>
      <c r="X24" s="21">
        <f t="shared" si="1"/>
        <v>0</v>
      </c>
      <c r="Y24" s="21"/>
      <c r="Z24" s="21">
        <f t="shared" si="2"/>
        <v>0</v>
      </c>
      <c r="AA24" s="21"/>
      <c r="AB24" s="21">
        <f t="shared" si="3"/>
        <v>0</v>
      </c>
      <c r="AC24" s="21"/>
      <c r="AD24" s="88">
        <f t="shared" si="4"/>
        <v>0</v>
      </c>
      <c r="AE24" s="22">
        <v>2550</v>
      </c>
      <c r="AF24" s="23">
        <f t="shared" si="6"/>
        <v>0</v>
      </c>
      <c r="AG24" s="23">
        <f t="shared" si="7"/>
        <v>2550</v>
      </c>
      <c r="AH24" s="23">
        <f t="shared" si="8"/>
        <v>0</v>
      </c>
      <c r="AI24" s="23">
        <f t="shared" si="9"/>
        <v>2550</v>
      </c>
      <c r="AJ24" s="23">
        <f t="shared" si="10"/>
        <v>0</v>
      </c>
      <c r="AK24" s="23">
        <f t="shared" si="11"/>
        <v>2550</v>
      </c>
      <c r="AL24" s="23">
        <f t="shared" si="12"/>
        <v>0</v>
      </c>
      <c r="AM24" s="23">
        <f t="shared" si="13"/>
        <v>2550</v>
      </c>
      <c r="AN24" s="23">
        <f t="shared" si="14"/>
        <v>0</v>
      </c>
      <c r="AO24" s="63">
        <f t="shared" si="15"/>
        <v>2550</v>
      </c>
    </row>
    <row r="25" spans="1:41" x14ac:dyDescent="0.2">
      <c r="A25" s="49"/>
      <c r="B25" s="105" t="s">
        <v>28</v>
      </c>
      <c r="C25" s="105"/>
      <c r="D25" s="105"/>
      <c r="E25" s="106"/>
      <c r="F25" s="22"/>
      <c r="G25" s="23"/>
      <c r="H25" s="23"/>
      <c r="I25" s="23"/>
      <c r="J25" s="23"/>
      <c r="K25" s="23"/>
      <c r="L25" s="23"/>
      <c r="M25" s="23"/>
      <c r="N25" s="57"/>
      <c r="O25" s="22"/>
      <c r="P25" s="23"/>
      <c r="Q25" s="23">
        <f t="shared" ref="Q25:Q40" si="21">SUM(O25:P25)</f>
        <v>0</v>
      </c>
      <c r="R25" s="23"/>
      <c r="S25" s="23">
        <f t="shared" si="20"/>
        <v>0</v>
      </c>
      <c r="T25" s="23"/>
      <c r="U25" s="57">
        <f t="shared" ref="U25:U40" si="22">SUM(S25:T25)</f>
        <v>0</v>
      </c>
      <c r="V25" s="22">
        <v>10000</v>
      </c>
      <c r="W25" s="23"/>
      <c r="X25" s="21">
        <f t="shared" si="1"/>
        <v>10000</v>
      </c>
      <c r="Y25" s="21"/>
      <c r="Z25" s="21">
        <f t="shared" si="2"/>
        <v>10000</v>
      </c>
      <c r="AA25" s="21"/>
      <c r="AB25" s="21">
        <f t="shared" si="3"/>
        <v>10000</v>
      </c>
      <c r="AC25" s="21"/>
      <c r="AD25" s="88">
        <f t="shared" si="4"/>
        <v>10000</v>
      </c>
      <c r="AE25" s="27"/>
      <c r="AF25" s="23">
        <f t="shared" si="6"/>
        <v>0</v>
      </c>
      <c r="AG25" s="23">
        <f t="shared" si="7"/>
        <v>0</v>
      </c>
      <c r="AH25" s="23">
        <f t="shared" si="8"/>
        <v>0</v>
      </c>
      <c r="AI25" s="23">
        <f t="shared" si="9"/>
        <v>0</v>
      </c>
      <c r="AJ25" s="23">
        <f t="shared" si="10"/>
        <v>0</v>
      </c>
      <c r="AK25" s="23">
        <f t="shared" si="11"/>
        <v>0</v>
      </c>
      <c r="AL25" s="23">
        <f t="shared" si="12"/>
        <v>0</v>
      </c>
      <c r="AM25" s="23">
        <f t="shared" si="13"/>
        <v>0</v>
      </c>
      <c r="AN25" s="23">
        <f t="shared" si="14"/>
        <v>0</v>
      </c>
      <c r="AO25" s="63">
        <f t="shared" si="15"/>
        <v>0</v>
      </c>
    </row>
    <row r="26" spans="1:41" ht="13.5" thickBot="1" x14ac:dyDescent="0.25">
      <c r="A26" s="50"/>
      <c r="B26" s="107" t="s">
        <v>29</v>
      </c>
      <c r="C26" s="107"/>
      <c r="D26" s="107"/>
      <c r="E26" s="108"/>
      <c r="F26" s="73"/>
      <c r="G26" s="51"/>
      <c r="H26" s="51"/>
      <c r="I26" s="51"/>
      <c r="J26" s="51"/>
      <c r="K26" s="51"/>
      <c r="L26" s="51"/>
      <c r="M26" s="51"/>
      <c r="N26" s="60"/>
      <c r="O26" s="73">
        <v>0</v>
      </c>
      <c r="P26" s="51"/>
      <c r="Q26" s="51">
        <f t="shared" si="21"/>
        <v>0</v>
      </c>
      <c r="R26" s="51"/>
      <c r="S26" s="51">
        <f t="shared" si="20"/>
        <v>0</v>
      </c>
      <c r="T26" s="51"/>
      <c r="U26" s="60">
        <f t="shared" si="22"/>
        <v>0</v>
      </c>
      <c r="V26" s="73"/>
      <c r="W26" s="51"/>
      <c r="X26" s="19">
        <f t="shared" si="1"/>
        <v>0</v>
      </c>
      <c r="Y26" s="19"/>
      <c r="Z26" s="19">
        <f t="shared" si="2"/>
        <v>0</v>
      </c>
      <c r="AA26" s="19"/>
      <c r="AB26" s="19">
        <f t="shared" si="3"/>
        <v>0</v>
      </c>
      <c r="AC26" s="19"/>
      <c r="AD26" s="20">
        <f t="shared" si="4"/>
        <v>0</v>
      </c>
      <c r="AE26" s="67"/>
      <c r="AF26" s="51">
        <f t="shared" si="6"/>
        <v>0</v>
      </c>
      <c r="AG26" s="51">
        <f t="shared" si="7"/>
        <v>0</v>
      </c>
      <c r="AH26" s="51">
        <f t="shared" si="8"/>
        <v>0</v>
      </c>
      <c r="AI26" s="51">
        <f t="shared" si="9"/>
        <v>0</v>
      </c>
      <c r="AJ26" s="51">
        <f t="shared" si="10"/>
        <v>0</v>
      </c>
      <c r="AK26" s="51">
        <f t="shared" si="11"/>
        <v>0</v>
      </c>
      <c r="AL26" s="51">
        <f t="shared" si="12"/>
        <v>0</v>
      </c>
      <c r="AM26" s="51">
        <f t="shared" si="13"/>
        <v>0</v>
      </c>
      <c r="AN26" s="51">
        <f t="shared" si="14"/>
        <v>0</v>
      </c>
      <c r="AO26" s="74">
        <f t="shared" si="15"/>
        <v>0</v>
      </c>
    </row>
    <row r="27" spans="1:41" ht="13.5" thickBot="1" x14ac:dyDescent="0.25">
      <c r="A27" s="24" t="s">
        <v>30</v>
      </c>
      <c r="B27" s="111" t="s">
        <v>31</v>
      </c>
      <c r="C27" s="111"/>
      <c r="D27" s="111"/>
      <c r="E27" s="112"/>
      <c r="F27" s="52">
        <f>F23+F24+F25+F26</f>
        <v>0</v>
      </c>
      <c r="G27" s="41"/>
      <c r="H27" s="41"/>
      <c r="I27" s="41"/>
      <c r="J27" s="41"/>
      <c r="K27" s="41"/>
      <c r="L27" s="41"/>
      <c r="M27" s="41"/>
      <c r="N27" s="42"/>
      <c r="O27" s="52">
        <f t="shared" ref="O27:V27" si="23">O23+O24+O25+O26</f>
        <v>150</v>
      </c>
      <c r="P27" s="41"/>
      <c r="Q27" s="41">
        <f t="shared" si="21"/>
        <v>150</v>
      </c>
      <c r="R27" s="41"/>
      <c r="S27" s="41">
        <f t="shared" si="20"/>
        <v>150</v>
      </c>
      <c r="T27" s="41"/>
      <c r="U27" s="42">
        <f t="shared" si="22"/>
        <v>150</v>
      </c>
      <c r="V27" s="52">
        <f t="shared" si="23"/>
        <v>10000</v>
      </c>
      <c r="W27" s="41"/>
      <c r="X27" s="25">
        <f t="shared" si="1"/>
        <v>10000</v>
      </c>
      <c r="Y27" s="25"/>
      <c r="Z27" s="25">
        <f t="shared" si="2"/>
        <v>10000</v>
      </c>
      <c r="AA27" s="25"/>
      <c r="AB27" s="25">
        <f t="shared" si="3"/>
        <v>10000</v>
      </c>
      <c r="AC27" s="25"/>
      <c r="AD27" s="26">
        <f t="shared" si="4"/>
        <v>10000</v>
      </c>
      <c r="AE27" s="52">
        <f t="shared" ref="AE27:AE39" si="24">F27+O27+V27</f>
        <v>10150</v>
      </c>
      <c r="AF27" s="41">
        <f t="shared" si="6"/>
        <v>0</v>
      </c>
      <c r="AG27" s="41">
        <f t="shared" si="7"/>
        <v>10150</v>
      </c>
      <c r="AH27" s="41">
        <f t="shared" si="8"/>
        <v>0</v>
      </c>
      <c r="AI27" s="41">
        <f t="shared" si="9"/>
        <v>10150</v>
      </c>
      <c r="AJ27" s="41">
        <f t="shared" si="10"/>
        <v>0</v>
      </c>
      <c r="AK27" s="41">
        <f t="shared" si="11"/>
        <v>10150</v>
      </c>
      <c r="AL27" s="41">
        <f t="shared" si="12"/>
        <v>0</v>
      </c>
      <c r="AM27" s="41">
        <f t="shared" si="13"/>
        <v>10150</v>
      </c>
      <c r="AN27" s="41">
        <f t="shared" si="14"/>
        <v>0</v>
      </c>
      <c r="AO27" s="68">
        <f t="shared" si="15"/>
        <v>10150</v>
      </c>
    </row>
    <row r="28" spans="1:41" ht="13.5" thickBot="1" x14ac:dyDescent="0.25">
      <c r="A28" s="24" t="s">
        <v>1</v>
      </c>
      <c r="B28" s="111" t="s">
        <v>32</v>
      </c>
      <c r="C28" s="111"/>
      <c r="D28" s="111"/>
      <c r="E28" s="112"/>
      <c r="F28" s="75">
        <f>F12+F15+F17+F20+F22+F27</f>
        <v>0</v>
      </c>
      <c r="G28" s="53"/>
      <c r="H28" s="53"/>
      <c r="I28" s="53"/>
      <c r="J28" s="53"/>
      <c r="K28" s="53"/>
      <c r="L28" s="53"/>
      <c r="M28" s="53"/>
      <c r="N28" s="101"/>
      <c r="O28" s="75">
        <f>O12+O15+O17+O20+O22+O27</f>
        <v>150</v>
      </c>
      <c r="P28" s="53"/>
      <c r="Q28" s="41">
        <f t="shared" si="21"/>
        <v>150</v>
      </c>
      <c r="R28" s="41"/>
      <c r="S28" s="41">
        <f t="shared" si="20"/>
        <v>150</v>
      </c>
      <c r="T28" s="41"/>
      <c r="U28" s="42">
        <f t="shared" si="22"/>
        <v>150</v>
      </c>
      <c r="V28" s="75">
        <f>V12+V15+V17+V20+V22+V27</f>
        <v>315004</v>
      </c>
      <c r="W28" s="53"/>
      <c r="X28" s="25">
        <f t="shared" si="1"/>
        <v>315004</v>
      </c>
      <c r="Y28" s="25">
        <v>0</v>
      </c>
      <c r="Z28" s="25">
        <f t="shared" si="2"/>
        <v>315004</v>
      </c>
      <c r="AA28" s="25">
        <f>AA15+AA20</f>
        <v>12082</v>
      </c>
      <c r="AB28" s="25">
        <f t="shared" si="3"/>
        <v>327086</v>
      </c>
      <c r="AC28" s="25">
        <f>AC15+AC17+AC20</f>
        <v>54394</v>
      </c>
      <c r="AD28" s="26">
        <f t="shared" si="4"/>
        <v>381480</v>
      </c>
      <c r="AE28" s="75">
        <f t="shared" si="24"/>
        <v>315154</v>
      </c>
      <c r="AF28" s="41">
        <f t="shared" si="6"/>
        <v>0</v>
      </c>
      <c r="AG28" s="41">
        <f t="shared" si="7"/>
        <v>315154</v>
      </c>
      <c r="AH28" s="41">
        <f t="shared" si="8"/>
        <v>0</v>
      </c>
      <c r="AI28" s="41">
        <f t="shared" si="9"/>
        <v>315154</v>
      </c>
      <c r="AJ28" s="41">
        <f t="shared" si="10"/>
        <v>0</v>
      </c>
      <c r="AK28" s="41">
        <f t="shared" si="11"/>
        <v>315154</v>
      </c>
      <c r="AL28" s="41">
        <f t="shared" si="12"/>
        <v>12082</v>
      </c>
      <c r="AM28" s="41">
        <f t="shared" si="13"/>
        <v>327236</v>
      </c>
      <c r="AN28" s="41">
        <f t="shared" si="14"/>
        <v>54394</v>
      </c>
      <c r="AO28" s="68">
        <f t="shared" si="15"/>
        <v>381630</v>
      </c>
    </row>
    <row r="29" spans="1:41" x14ac:dyDescent="0.2">
      <c r="A29" s="54" t="s">
        <v>2</v>
      </c>
      <c r="B29" s="115" t="s">
        <v>33</v>
      </c>
      <c r="C29" s="115"/>
      <c r="D29" s="115"/>
      <c r="E29" s="116"/>
      <c r="F29" s="65"/>
      <c r="G29" s="29"/>
      <c r="H29" s="29"/>
      <c r="I29" s="29"/>
      <c r="J29" s="29"/>
      <c r="K29" s="29"/>
      <c r="L29" s="29"/>
      <c r="M29" s="29"/>
      <c r="N29" s="30"/>
      <c r="O29" s="65"/>
      <c r="P29" s="29"/>
      <c r="Q29" s="47"/>
      <c r="R29" s="47"/>
      <c r="S29" s="47"/>
      <c r="T29" s="47"/>
      <c r="U29" s="48">
        <f t="shared" si="22"/>
        <v>0</v>
      </c>
      <c r="V29" s="65"/>
      <c r="W29" s="29"/>
      <c r="X29" s="29">
        <f t="shared" si="1"/>
        <v>0</v>
      </c>
      <c r="Y29" s="29"/>
      <c r="Z29" s="29">
        <f t="shared" si="2"/>
        <v>0</v>
      </c>
      <c r="AA29" s="29"/>
      <c r="AB29" s="29">
        <f t="shared" si="3"/>
        <v>0</v>
      </c>
      <c r="AC29" s="29"/>
      <c r="AD29" s="30">
        <f t="shared" si="4"/>
        <v>0</v>
      </c>
      <c r="AE29" s="71">
        <f t="shared" si="24"/>
        <v>0</v>
      </c>
      <c r="AF29" s="47">
        <f t="shared" si="6"/>
        <v>0</v>
      </c>
      <c r="AG29" s="47">
        <f t="shared" si="7"/>
        <v>0</v>
      </c>
      <c r="AH29" s="47">
        <f t="shared" si="8"/>
        <v>0</v>
      </c>
      <c r="AI29" s="47">
        <f t="shared" si="9"/>
        <v>0</v>
      </c>
      <c r="AJ29" s="47">
        <f t="shared" si="10"/>
        <v>0</v>
      </c>
      <c r="AK29" s="47">
        <f t="shared" si="11"/>
        <v>0</v>
      </c>
      <c r="AL29" s="47">
        <f t="shared" si="12"/>
        <v>0</v>
      </c>
      <c r="AM29" s="47">
        <f t="shared" si="13"/>
        <v>0</v>
      </c>
      <c r="AN29" s="47">
        <f t="shared" si="14"/>
        <v>0</v>
      </c>
      <c r="AO29" s="72">
        <f t="shared" si="15"/>
        <v>0</v>
      </c>
    </row>
    <row r="30" spans="1:41" x14ac:dyDescent="0.2">
      <c r="A30" s="55"/>
      <c r="B30" s="105" t="s">
        <v>5</v>
      </c>
      <c r="C30" s="105"/>
      <c r="D30" s="105"/>
      <c r="E30" s="106"/>
      <c r="F30" s="56">
        <v>0</v>
      </c>
      <c r="G30" s="21"/>
      <c r="H30" s="21"/>
      <c r="I30" s="21"/>
      <c r="J30" s="21">
        <f>SUM(H30:I30)</f>
        <v>0</v>
      </c>
      <c r="K30" s="21"/>
      <c r="L30" s="21"/>
      <c r="M30" s="21"/>
      <c r="N30" s="88"/>
      <c r="O30" s="56">
        <v>0</v>
      </c>
      <c r="P30" s="21"/>
      <c r="Q30" s="23">
        <f t="shared" si="21"/>
        <v>0</v>
      </c>
      <c r="R30" s="23"/>
      <c r="S30" s="23">
        <f t="shared" ref="S30:S40" si="25">SUM(Q30:R30)</f>
        <v>0</v>
      </c>
      <c r="T30" s="23"/>
      <c r="U30" s="57">
        <f t="shared" si="22"/>
        <v>0</v>
      </c>
      <c r="V30" s="56">
        <f>[1]Bevételek!$L$49</f>
        <v>0</v>
      </c>
      <c r="W30" s="21">
        <v>4687</v>
      </c>
      <c r="X30" s="21">
        <f t="shared" si="1"/>
        <v>4687</v>
      </c>
      <c r="Y30" s="21"/>
      <c r="Z30" s="21">
        <f t="shared" si="2"/>
        <v>4687</v>
      </c>
      <c r="AA30" s="21"/>
      <c r="AB30" s="21">
        <f t="shared" si="3"/>
        <v>4687</v>
      </c>
      <c r="AC30" s="21">
        <v>3674</v>
      </c>
      <c r="AD30" s="88">
        <f t="shared" si="4"/>
        <v>8361</v>
      </c>
      <c r="AE30" s="22">
        <f t="shared" si="24"/>
        <v>0</v>
      </c>
      <c r="AF30" s="23">
        <f t="shared" si="6"/>
        <v>4687</v>
      </c>
      <c r="AG30" s="23">
        <f t="shared" si="7"/>
        <v>4687</v>
      </c>
      <c r="AH30" s="23">
        <f t="shared" si="8"/>
        <v>0</v>
      </c>
      <c r="AI30" s="23">
        <f t="shared" si="9"/>
        <v>4687</v>
      </c>
      <c r="AJ30" s="23">
        <f t="shared" si="10"/>
        <v>0</v>
      </c>
      <c r="AK30" s="23">
        <f t="shared" si="11"/>
        <v>4687</v>
      </c>
      <c r="AL30" s="23">
        <f t="shared" si="12"/>
        <v>0</v>
      </c>
      <c r="AM30" s="23">
        <f t="shared" si="13"/>
        <v>4687</v>
      </c>
      <c r="AN30" s="23">
        <f t="shared" si="14"/>
        <v>3674</v>
      </c>
      <c r="AO30" s="63">
        <f t="shared" si="15"/>
        <v>8361</v>
      </c>
    </row>
    <row r="31" spans="1:41" x14ac:dyDescent="0.2">
      <c r="A31" s="55"/>
      <c r="B31" s="105" t="s">
        <v>6</v>
      </c>
      <c r="C31" s="105"/>
      <c r="D31" s="105"/>
      <c r="E31" s="106"/>
      <c r="F31" s="56">
        <v>16642</v>
      </c>
      <c r="G31" s="21"/>
      <c r="H31" s="21">
        <f>SUM(F31:G31)</f>
        <v>16642</v>
      </c>
      <c r="I31" s="21"/>
      <c r="J31" s="21">
        <f t="shared" ref="J31:J40" si="26">SUM(H31:I31)</f>
        <v>16642</v>
      </c>
      <c r="K31" s="21">
        <v>354</v>
      </c>
      <c r="L31" s="21">
        <f>SUM(J31:K31)</f>
        <v>16996</v>
      </c>
      <c r="M31" s="21">
        <v>865</v>
      </c>
      <c r="N31" s="88">
        <f>SUM(L31:M31)</f>
        <v>17861</v>
      </c>
      <c r="O31" s="56">
        <v>1400</v>
      </c>
      <c r="P31" s="21"/>
      <c r="Q31" s="23">
        <f t="shared" si="21"/>
        <v>1400</v>
      </c>
      <c r="R31" s="23"/>
      <c r="S31" s="23">
        <f t="shared" si="25"/>
        <v>1400</v>
      </c>
      <c r="T31" s="23">
        <v>248</v>
      </c>
      <c r="U31" s="57">
        <f t="shared" si="22"/>
        <v>1648</v>
      </c>
      <c r="V31" s="56">
        <v>54250</v>
      </c>
      <c r="W31" s="21"/>
      <c r="X31" s="21">
        <f t="shared" si="1"/>
        <v>54250</v>
      </c>
      <c r="Y31" s="21"/>
      <c r="Z31" s="21">
        <f t="shared" si="2"/>
        <v>54250</v>
      </c>
      <c r="AA31" s="21"/>
      <c r="AB31" s="21">
        <f t="shared" si="3"/>
        <v>54250</v>
      </c>
      <c r="AC31" s="21">
        <v>9951</v>
      </c>
      <c r="AD31" s="88">
        <f t="shared" si="4"/>
        <v>64201</v>
      </c>
      <c r="AE31" s="22">
        <f t="shared" si="24"/>
        <v>72292</v>
      </c>
      <c r="AF31" s="23">
        <f t="shared" si="6"/>
        <v>0</v>
      </c>
      <c r="AG31" s="23">
        <f t="shared" si="7"/>
        <v>72292</v>
      </c>
      <c r="AH31" s="23">
        <f t="shared" si="8"/>
        <v>0</v>
      </c>
      <c r="AI31" s="23">
        <f t="shared" si="9"/>
        <v>72292</v>
      </c>
      <c r="AJ31" s="23">
        <f t="shared" si="10"/>
        <v>0</v>
      </c>
      <c r="AK31" s="23">
        <f t="shared" si="11"/>
        <v>72292</v>
      </c>
      <c r="AL31" s="23">
        <f t="shared" si="12"/>
        <v>354</v>
      </c>
      <c r="AM31" s="23">
        <f t="shared" si="13"/>
        <v>72646</v>
      </c>
      <c r="AN31" s="23">
        <f t="shared" si="14"/>
        <v>11064</v>
      </c>
      <c r="AO31" s="63">
        <f t="shared" si="15"/>
        <v>83710</v>
      </c>
    </row>
    <row r="32" spans="1:41" ht="13.5" customHeight="1" x14ac:dyDescent="0.2">
      <c r="A32" s="55"/>
      <c r="B32" s="105" t="s">
        <v>34</v>
      </c>
      <c r="C32" s="105"/>
      <c r="D32" s="105"/>
      <c r="E32" s="106"/>
      <c r="F32" s="56">
        <v>0</v>
      </c>
      <c r="G32" s="21"/>
      <c r="H32" s="21">
        <f t="shared" ref="H32:H40" si="27">SUM(F32:G32)</f>
        <v>0</v>
      </c>
      <c r="I32" s="21">
        <v>10</v>
      </c>
      <c r="J32" s="21">
        <f t="shared" si="26"/>
        <v>10</v>
      </c>
      <c r="K32" s="21">
        <v>80</v>
      </c>
      <c r="L32" s="21">
        <f t="shared" ref="L32:L40" si="28">SUM(J32:K32)</f>
        <v>90</v>
      </c>
      <c r="M32" s="21">
        <v>42</v>
      </c>
      <c r="N32" s="88">
        <f t="shared" ref="N32:N40" si="29">SUM(L32:M32)</f>
        <v>132</v>
      </c>
      <c r="O32" s="56">
        <v>1350</v>
      </c>
      <c r="P32" s="21"/>
      <c r="Q32" s="23">
        <f t="shared" si="21"/>
        <v>1350</v>
      </c>
      <c r="R32" s="23"/>
      <c r="S32" s="23">
        <f t="shared" si="25"/>
        <v>1350</v>
      </c>
      <c r="T32" s="23"/>
      <c r="U32" s="57">
        <f t="shared" si="22"/>
        <v>1350</v>
      </c>
      <c r="V32" s="56">
        <v>28121</v>
      </c>
      <c r="W32" s="21"/>
      <c r="X32" s="21">
        <f t="shared" si="1"/>
        <v>28121</v>
      </c>
      <c r="Y32" s="21"/>
      <c r="Z32" s="21">
        <f t="shared" si="2"/>
        <v>28121</v>
      </c>
      <c r="AA32" s="21"/>
      <c r="AB32" s="21">
        <f t="shared" si="3"/>
        <v>28121</v>
      </c>
      <c r="AC32" s="21">
        <v>2096</v>
      </c>
      <c r="AD32" s="88">
        <f t="shared" si="4"/>
        <v>30217</v>
      </c>
      <c r="AE32" s="22">
        <f t="shared" si="24"/>
        <v>29471</v>
      </c>
      <c r="AF32" s="23">
        <f t="shared" si="6"/>
        <v>0</v>
      </c>
      <c r="AG32" s="23">
        <f t="shared" si="7"/>
        <v>29471</v>
      </c>
      <c r="AH32" s="23">
        <f t="shared" si="8"/>
        <v>10</v>
      </c>
      <c r="AI32" s="23">
        <f t="shared" si="9"/>
        <v>29481</v>
      </c>
      <c r="AJ32" s="23">
        <f t="shared" si="10"/>
        <v>0</v>
      </c>
      <c r="AK32" s="23">
        <f t="shared" si="11"/>
        <v>29481</v>
      </c>
      <c r="AL32" s="23">
        <f t="shared" si="12"/>
        <v>80</v>
      </c>
      <c r="AM32" s="23">
        <f t="shared" si="13"/>
        <v>29561</v>
      </c>
      <c r="AN32" s="23">
        <f t="shared" si="14"/>
        <v>2138</v>
      </c>
      <c r="AO32" s="63">
        <f t="shared" si="15"/>
        <v>31699</v>
      </c>
    </row>
    <row r="33" spans="1:41" x14ac:dyDescent="0.2">
      <c r="A33" s="55"/>
      <c r="B33" s="105" t="s">
        <v>35</v>
      </c>
      <c r="C33" s="105"/>
      <c r="D33" s="105"/>
      <c r="E33" s="106"/>
      <c r="F33" s="56">
        <v>0</v>
      </c>
      <c r="G33" s="21"/>
      <c r="H33" s="21">
        <f t="shared" si="27"/>
        <v>0</v>
      </c>
      <c r="I33" s="21"/>
      <c r="J33" s="21">
        <f t="shared" si="26"/>
        <v>0</v>
      </c>
      <c r="K33" s="21"/>
      <c r="L33" s="21">
        <f t="shared" si="28"/>
        <v>0</v>
      </c>
      <c r="M33" s="21"/>
      <c r="N33" s="88">
        <f t="shared" si="29"/>
        <v>0</v>
      </c>
      <c r="O33" s="56">
        <v>0</v>
      </c>
      <c r="P33" s="21"/>
      <c r="Q33" s="23">
        <f t="shared" si="21"/>
        <v>0</v>
      </c>
      <c r="R33" s="23"/>
      <c r="S33" s="23">
        <f t="shared" si="25"/>
        <v>0</v>
      </c>
      <c r="T33" s="23"/>
      <c r="U33" s="57">
        <f t="shared" si="22"/>
        <v>0</v>
      </c>
      <c r="V33" s="56">
        <f>[1]Bevételek!$L$54</f>
        <v>0</v>
      </c>
      <c r="W33" s="21"/>
      <c r="X33" s="21">
        <f t="shared" si="1"/>
        <v>0</v>
      </c>
      <c r="Y33" s="21"/>
      <c r="Z33" s="21">
        <f t="shared" si="2"/>
        <v>0</v>
      </c>
      <c r="AA33" s="21"/>
      <c r="AB33" s="21">
        <f t="shared" si="3"/>
        <v>0</v>
      </c>
      <c r="AC33" s="21"/>
      <c r="AD33" s="88">
        <f t="shared" si="4"/>
        <v>0</v>
      </c>
      <c r="AE33" s="22">
        <f t="shared" si="24"/>
        <v>0</v>
      </c>
      <c r="AF33" s="23">
        <f t="shared" si="6"/>
        <v>0</v>
      </c>
      <c r="AG33" s="23">
        <f t="shared" si="7"/>
        <v>0</v>
      </c>
      <c r="AH33" s="23">
        <f t="shared" si="8"/>
        <v>0</v>
      </c>
      <c r="AI33" s="23">
        <f t="shared" si="9"/>
        <v>0</v>
      </c>
      <c r="AJ33" s="23">
        <f t="shared" si="10"/>
        <v>0</v>
      </c>
      <c r="AK33" s="23">
        <f t="shared" si="11"/>
        <v>0</v>
      </c>
      <c r="AL33" s="23">
        <f t="shared" si="12"/>
        <v>0</v>
      </c>
      <c r="AM33" s="23">
        <f t="shared" si="13"/>
        <v>0</v>
      </c>
      <c r="AN33" s="23">
        <f t="shared" si="14"/>
        <v>0</v>
      </c>
      <c r="AO33" s="63">
        <f t="shared" si="15"/>
        <v>0</v>
      </c>
    </row>
    <row r="34" spans="1:41" x14ac:dyDescent="0.2">
      <c r="A34" s="55"/>
      <c r="B34" s="105" t="s">
        <v>36</v>
      </c>
      <c r="C34" s="105"/>
      <c r="D34" s="105"/>
      <c r="E34" s="106"/>
      <c r="F34" s="56">
        <v>0</v>
      </c>
      <c r="G34" s="21"/>
      <c r="H34" s="21">
        <f t="shared" si="27"/>
        <v>0</v>
      </c>
      <c r="I34" s="21"/>
      <c r="J34" s="21">
        <f t="shared" si="26"/>
        <v>0</v>
      </c>
      <c r="K34" s="21"/>
      <c r="L34" s="21">
        <f t="shared" si="28"/>
        <v>0</v>
      </c>
      <c r="M34" s="21"/>
      <c r="N34" s="88">
        <f t="shared" si="29"/>
        <v>0</v>
      </c>
      <c r="O34" s="56">
        <f>[1]Bevételek!$J$55</f>
        <v>0</v>
      </c>
      <c r="P34" s="21"/>
      <c r="Q34" s="23">
        <f t="shared" si="21"/>
        <v>0</v>
      </c>
      <c r="R34" s="23"/>
      <c r="S34" s="23">
        <f t="shared" si="25"/>
        <v>0</v>
      </c>
      <c r="T34" s="23"/>
      <c r="U34" s="57">
        <f t="shared" si="22"/>
        <v>0</v>
      </c>
      <c r="V34" s="56">
        <v>17530</v>
      </c>
      <c r="W34" s="21"/>
      <c r="X34" s="21">
        <f t="shared" si="1"/>
        <v>17530</v>
      </c>
      <c r="Y34" s="21"/>
      <c r="Z34" s="21">
        <f t="shared" si="2"/>
        <v>17530</v>
      </c>
      <c r="AA34" s="21"/>
      <c r="AB34" s="21">
        <f t="shared" si="3"/>
        <v>17530</v>
      </c>
      <c r="AC34" s="21">
        <v>3197</v>
      </c>
      <c r="AD34" s="88">
        <f t="shared" si="4"/>
        <v>20727</v>
      </c>
      <c r="AE34" s="22">
        <f t="shared" si="24"/>
        <v>17530</v>
      </c>
      <c r="AF34" s="23">
        <f t="shared" si="6"/>
        <v>0</v>
      </c>
      <c r="AG34" s="23">
        <f t="shared" si="7"/>
        <v>17530</v>
      </c>
      <c r="AH34" s="23">
        <f t="shared" si="8"/>
        <v>0</v>
      </c>
      <c r="AI34" s="23">
        <f t="shared" si="9"/>
        <v>17530</v>
      </c>
      <c r="AJ34" s="23">
        <f t="shared" si="10"/>
        <v>0</v>
      </c>
      <c r="AK34" s="23">
        <f t="shared" si="11"/>
        <v>17530</v>
      </c>
      <c r="AL34" s="23">
        <f t="shared" si="12"/>
        <v>0</v>
      </c>
      <c r="AM34" s="23">
        <f t="shared" si="13"/>
        <v>17530</v>
      </c>
      <c r="AN34" s="23">
        <f t="shared" si="14"/>
        <v>3197</v>
      </c>
      <c r="AO34" s="63">
        <f t="shared" si="15"/>
        <v>20727</v>
      </c>
    </row>
    <row r="35" spans="1:41" x14ac:dyDescent="0.2">
      <c r="A35" s="55"/>
      <c r="B35" s="105" t="s">
        <v>37</v>
      </c>
      <c r="C35" s="105"/>
      <c r="D35" s="105"/>
      <c r="E35" s="106"/>
      <c r="F35" s="56">
        <v>2274</v>
      </c>
      <c r="G35" s="21"/>
      <c r="H35" s="21">
        <f t="shared" si="27"/>
        <v>2274</v>
      </c>
      <c r="I35" s="21">
        <v>50</v>
      </c>
      <c r="J35" s="21">
        <f t="shared" si="26"/>
        <v>2324</v>
      </c>
      <c r="K35" s="21"/>
      <c r="L35" s="21">
        <f t="shared" si="28"/>
        <v>2324</v>
      </c>
      <c r="M35" s="21">
        <v>-138</v>
      </c>
      <c r="N35" s="88">
        <f t="shared" si="29"/>
        <v>2186</v>
      </c>
      <c r="O35" s="56">
        <v>743</v>
      </c>
      <c r="P35" s="21">
        <v>11</v>
      </c>
      <c r="Q35" s="23">
        <f t="shared" si="21"/>
        <v>754</v>
      </c>
      <c r="R35" s="23"/>
      <c r="S35" s="23">
        <f t="shared" si="25"/>
        <v>754</v>
      </c>
      <c r="T35" s="23">
        <v>64</v>
      </c>
      <c r="U35" s="57">
        <f t="shared" si="22"/>
        <v>818</v>
      </c>
      <c r="V35" s="56">
        <v>21289</v>
      </c>
      <c r="W35" s="21"/>
      <c r="X35" s="21">
        <f t="shared" si="1"/>
        <v>21289</v>
      </c>
      <c r="Y35" s="21"/>
      <c r="Z35" s="21">
        <f t="shared" si="2"/>
        <v>21289</v>
      </c>
      <c r="AA35" s="21"/>
      <c r="AB35" s="21">
        <f t="shared" si="3"/>
        <v>21289</v>
      </c>
      <c r="AC35" s="21">
        <v>2718</v>
      </c>
      <c r="AD35" s="88">
        <f t="shared" si="4"/>
        <v>24007</v>
      </c>
      <c r="AE35" s="22">
        <v>24306</v>
      </c>
      <c r="AF35" s="23">
        <f t="shared" si="6"/>
        <v>11</v>
      </c>
      <c r="AG35" s="23">
        <f t="shared" si="7"/>
        <v>24317</v>
      </c>
      <c r="AH35" s="23">
        <f t="shared" si="8"/>
        <v>50</v>
      </c>
      <c r="AI35" s="23">
        <f t="shared" si="9"/>
        <v>24367</v>
      </c>
      <c r="AJ35" s="23">
        <f t="shared" si="10"/>
        <v>0</v>
      </c>
      <c r="AK35" s="23">
        <f t="shared" si="11"/>
        <v>24367</v>
      </c>
      <c r="AL35" s="23">
        <f t="shared" si="12"/>
        <v>0</v>
      </c>
      <c r="AM35" s="23">
        <f t="shared" si="13"/>
        <v>24367</v>
      </c>
      <c r="AN35" s="23">
        <f t="shared" si="14"/>
        <v>2644</v>
      </c>
      <c r="AO35" s="63">
        <f t="shared" si="15"/>
        <v>27011</v>
      </c>
    </row>
    <row r="36" spans="1:41" x14ac:dyDescent="0.2">
      <c r="A36" s="55"/>
      <c r="B36" s="105" t="s">
        <v>38</v>
      </c>
      <c r="C36" s="105"/>
      <c r="D36" s="105"/>
      <c r="E36" s="106"/>
      <c r="F36" s="56">
        <v>0</v>
      </c>
      <c r="G36" s="21"/>
      <c r="H36" s="21">
        <f t="shared" si="27"/>
        <v>0</v>
      </c>
      <c r="I36" s="21">
        <v>0</v>
      </c>
      <c r="J36" s="21">
        <f t="shared" si="26"/>
        <v>0</v>
      </c>
      <c r="K36" s="21"/>
      <c r="L36" s="21">
        <f t="shared" si="28"/>
        <v>0</v>
      </c>
      <c r="M36" s="21"/>
      <c r="N36" s="88">
        <f t="shared" si="29"/>
        <v>0</v>
      </c>
      <c r="O36" s="56">
        <v>0</v>
      </c>
      <c r="P36" s="21">
        <v>231</v>
      </c>
      <c r="Q36" s="23">
        <f t="shared" si="21"/>
        <v>231</v>
      </c>
      <c r="R36" s="23"/>
      <c r="S36" s="23">
        <f t="shared" si="25"/>
        <v>231</v>
      </c>
      <c r="T36" s="23"/>
      <c r="U36" s="57">
        <f t="shared" si="22"/>
        <v>231</v>
      </c>
      <c r="V36" s="56">
        <v>0</v>
      </c>
      <c r="W36" s="21"/>
      <c r="X36" s="21">
        <f t="shared" si="1"/>
        <v>0</v>
      </c>
      <c r="Y36" s="21"/>
      <c r="Z36" s="21">
        <f t="shared" si="2"/>
        <v>0</v>
      </c>
      <c r="AA36" s="21"/>
      <c r="AB36" s="21">
        <f t="shared" si="3"/>
        <v>0</v>
      </c>
      <c r="AC36" s="21"/>
      <c r="AD36" s="88">
        <f t="shared" si="4"/>
        <v>0</v>
      </c>
      <c r="AE36" s="22">
        <f t="shared" si="24"/>
        <v>0</v>
      </c>
      <c r="AF36" s="23">
        <f t="shared" si="6"/>
        <v>231</v>
      </c>
      <c r="AG36" s="23">
        <f t="shared" si="7"/>
        <v>231</v>
      </c>
      <c r="AH36" s="23">
        <f t="shared" si="8"/>
        <v>0</v>
      </c>
      <c r="AI36" s="23">
        <f t="shared" si="9"/>
        <v>231</v>
      </c>
      <c r="AJ36" s="23">
        <f t="shared" si="10"/>
        <v>0</v>
      </c>
      <c r="AK36" s="23">
        <f t="shared" si="11"/>
        <v>231</v>
      </c>
      <c r="AL36" s="23">
        <f t="shared" si="12"/>
        <v>0</v>
      </c>
      <c r="AM36" s="23">
        <f t="shared" si="13"/>
        <v>231</v>
      </c>
      <c r="AN36" s="23">
        <f t="shared" si="14"/>
        <v>0</v>
      </c>
      <c r="AO36" s="63">
        <f t="shared" si="15"/>
        <v>231</v>
      </c>
    </row>
    <row r="37" spans="1:41" x14ac:dyDescent="0.2">
      <c r="A37" s="55"/>
      <c r="B37" s="105" t="s">
        <v>39</v>
      </c>
      <c r="C37" s="105"/>
      <c r="D37" s="105"/>
      <c r="E37" s="106"/>
      <c r="F37" s="56">
        <v>0</v>
      </c>
      <c r="G37" s="21"/>
      <c r="H37" s="21">
        <f t="shared" si="27"/>
        <v>0</v>
      </c>
      <c r="I37" s="21"/>
      <c r="J37" s="21">
        <f t="shared" si="26"/>
        <v>0</v>
      </c>
      <c r="K37" s="21"/>
      <c r="L37" s="21">
        <f t="shared" si="28"/>
        <v>0</v>
      </c>
      <c r="M37" s="21"/>
      <c r="N37" s="88">
        <f t="shared" si="29"/>
        <v>0</v>
      </c>
      <c r="O37" s="56">
        <v>0</v>
      </c>
      <c r="P37" s="21"/>
      <c r="Q37" s="23">
        <f t="shared" si="21"/>
        <v>0</v>
      </c>
      <c r="R37" s="23"/>
      <c r="S37" s="23">
        <f t="shared" si="25"/>
        <v>0</v>
      </c>
      <c r="T37" s="23"/>
      <c r="U37" s="57">
        <f t="shared" si="22"/>
        <v>0</v>
      </c>
      <c r="V37" s="56">
        <v>37</v>
      </c>
      <c r="W37" s="21"/>
      <c r="X37" s="21">
        <f t="shared" si="1"/>
        <v>37</v>
      </c>
      <c r="Y37" s="21"/>
      <c r="Z37" s="21">
        <f t="shared" si="2"/>
        <v>37</v>
      </c>
      <c r="AA37" s="21"/>
      <c r="AB37" s="21">
        <f t="shared" si="3"/>
        <v>37</v>
      </c>
      <c r="AC37" s="21">
        <v>88</v>
      </c>
      <c r="AD37" s="88">
        <f t="shared" si="4"/>
        <v>125</v>
      </c>
      <c r="AE37" s="22">
        <f t="shared" si="24"/>
        <v>37</v>
      </c>
      <c r="AF37" s="23">
        <f t="shared" si="6"/>
        <v>0</v>
      </c>
      <c r="AG37" s="23">
        <f t="shared" si="7"/>
        <v>37</v>
      </c>
      <c r="AH37" s="23">
        <f t="shared" si="8"/>
        <v>0</v>
      </c>
      <c r="AI37" s="23">
        <f t="shared" si="9"/>
        <v>37</v>
      </c>
      <c r="AJ37" s="23">
        <f t="shared" si="10"/>
        <v>0</v>
      </c>
      <c r="AK37" s="23">
        <f t="shared" si="11"/>
        <v>37</v>
      </c>
      <c r="AL37" s="23">
        <f t="shared" si="12"/>
        <v>0</v>
      </c>
      <c r="AM37" s="23">
        <f t="shared" si="13"/>
        <v>37</v>
      </c>
      <c r="AN37" s="23">
        <f t="shared" si="14"/>
        <v>88</v>
      </c>
      <c r="AO37" s="63">
        <f t="shared" si="15"/>
        <v>125</v>
      </c>
    </row>
    <row r="38" spans="1:41" x14ac:dyDescent="0.2">
      <c r="A38" s="55"/>
      <c r="B38" s="105" t="s">
        <v>40</v>
      </c>
      <c r="C38" s="105"/>
      <c r="D38" s="105"/>
      <c r="E38" s="106"/>
      <c r="F38" s="56">
        <v>0</v>
      </c>
      <c r="G38" s="21"/>
      <c r="H38" s="21">
        <f t="shared" si="27"/>
        <v>0</v>
      </c>
      <c r="I38" s="21"/>
      <c r="J38" s="21">
        <f t="shared" si="26"/>
        <v>0</v>
      </c>
      <c r="K38" s="21"/>
      <c r="L38" s="21">
        <f t="shared" si="28"/>
        <v>0</v>
      </c>
      <c r="M38" s="21"/>
      <c r="N38" s="88">
        <f t="shared" si="29"/>
        <v>0</v>
      </c>
      <c r="O38" s="56">
        <f>[1]Bevételek!$J$59</f>
        <v>0</v>
      </c>
      <c r="P38" s="21"/>
      <c r="Q38" s="23">
        <f t="shared" si="21"/>
        <v>0</v>
      </c>
      <c r="R38" s="23"/>
      <c r="S38" s="23">
        <f t="shared" si="25"/>
        <v>0</v>
      </c>
      <c r="T38" s="23"/>
      <c r="U38" s="57">
        <f t="shared" si="22"/>
        <v>0</v>
      </c>
      <c r="V38" s="56">
        <v>0</v>
      </c>
      <c r="W38" s="21"/>
      <c r="X38" s="21">
        <f t="shared" si="1"/>
        <v>0</v>
      </c>
      <c r="Y38" s="21"/>
      <c r="Z38" s="21">
        <f t="shared" si="2"/>
        <v>0</v>
      </c>
      <c r="AA38" s="21"/>
      <c r="AB38" s="21">
        <f t="shared" si="3"/>
        <v>0</v>
      </c>
      <c r="AC38" s="21"/>
      <c r="AD38" s="88">
        <f t="shared" si="4"/>
        <v>0</v>
      </c>
      <c r="AE38" s="22">
        <f t="shared" si="24"/>
        <v>0</v>
      </c>
      <c r="AF38" s="23">
        <f t="shared" si="6"/>
        <v>0</v>
      </c>
      <c r="AG38" s="23">
        <f t="shared" si="7"/>
        <v>0</v>
      </c>
      <c r="AH38" s="23">
        <f t="shared" si="8"/>
        <v>0</v>
      </c>
      <c r="AI38" s="23">
        <f t="shared" si="9"/>
        <v>0</v>
      </c>
      <c r="AJ38" s="23">
        <f t="shared" si="10"/>
        <v>0</v>
      </c>
      <c r="AK38" s="23">
        <f t="shared" si="11"/>
        <v>0</v>
      </c>
      <c r="AL38" s="23">
        <f t="shared" si="12"/>
        <v>0</v>
      </c>
      <c r="AM38" s="23">
        <f t="shared" si="13"/>
        <v>0</v>
      </c>
      <c r="AN38" s="23">
        <f t="shared" si="14"/>
        <v>0</v>
      </c>
      <c r="AO38" s="63">
        <f t="shared" si="15"/>
        <v>0</v>
      </c>
    </row>
    <row r="39" spans="1:41" ht="13.5" thickBot="1" x14ac:dyDescent="0.25">
      <c r="A39" s="58"/>
      <c r="B39" s="107" t="s">
        <v>41</v>
      </c>
      <c r="C39" s="107"/>
      <c r="D39" s="107"/>
      <c r="E39" s="108"/>
      <c r="F39" s="59">
        <v>434</v>
      </c>
      <c r="G39" s="19"/>
      <c r="H39" s="19">
        <f t="shared" si="27"/>
        <v>434</v>
      </c>
      <c r="I39" s="19">
        <v>101</v>
      </c>
      <c r="J39" s="19">
        <f t="shared" si="26"/>
        <v>535</v>
      </c>
      <c r="K39" s="19">
        <v>-434</v>
      </c>
      <c r="L39" s="19">
        <f t="shared" si="28"/>
        <v>101</v>
      </c>
      <c r="M39" s="19">
        <v>10</v>
      </c>
      <c r="N39" s="20">
        <f t="shared" si="29"/>
        <v>111</v>
      </c>
      <c r="O39" s="59">
        <v>130</v>
      </c>
      <c r="P39" s="19"/>
      <c r="Q39" s="51">
        <f t="shared" si="21"/>
        <v>130</v>
      </c>
      <c r="R39" s="51">
        <v>160</v>
      </c>
      <c r="S39" s="51">
        <f t="shared" si="25"/>
        <v>290</v>
      </c>
      <c r="T39" s="51"/>
      <c r="U39" s="60">
        <f t="shared" si="22"/>
        <v>290</v>
      </c>
      <c r="V39" s="59">
        <v>843</v>
      </c>
      <c r="W39" s="19"/>
      <c r="X39" s="19">
        <f t="shared" si="1"/>
        <v>843</v>
      </c>
      <c r="Y39" s="19">
        <v>2314</v>
      </c>
      <c r="Z39" s="19">
        <f t="shared" si="2"/>
        <v>3157</v>
      </c>
      <c r="AA39" s="19"/>
      <c r="AB39" s="19">
        <f t="shared" si="3"/>
        <v>3157</v>
      </c>
      <c r="AC39" s="19">
        <v>76</v>
      </c>
      <c r="AD39" s="20">
        <f t="shared" si="4"/>
        <v>3233</v>
      </c>
      <c r="AE39" s="73">
        <f t="shared" si="24"/>
        <v>1407</v>
      </c>
      <c r="AF39" s="51">
        <f t="shared" si="6"/>
        <v>0</v>
      </c>
      <c r="AG39" s="51">
        <f t="shared" si="7"/>
        <v>1407</v>
      </c>
      <c r="AH39" s="51">
        <f t="shared" si="8"/>
        <v>261</v>
      </c>
      <c r="AI39" s="51">
        <f t="shared" si="9"/>
        <v>1668</v>
      </c>
      <c r="AJ39" s="51">
        <f t="shared" si="10"/>
        <v>2314</v>
      </c>
      <c r="AK39" s="51">
        <f t="shared" si="11"/>
        <v>3982</v>
      </c>
      <c r="AL39" s="51">
        <f t="shared" si="12"/>
        <v>-434</v>
      </c>
      <c r="AM39" s="51">
        <f t="shared" si="13"/>
        <v>3548</v>
      </c>
      <c r="AN39" s="51">
        <f t="shared" si="14"/>
        <v>86</v>
      </c>
      <c r="AO39" s="74">
        <f t="shared" si="15"/>
        <v>3634</v>
      </c>
    </row>
    <row r="40" spans="1:41" ht="13.5" thickBot="1" x14ac:dyDescent="0.25">
      <c r="A40" s="61" t="s">
        <v>2</v>
      </c>
      <c r="B40" s="109" t="s">
        <v>43</v>
      </c>
      <c r="C40" s="109"/>
      <c r="D40" s="109"/>
      <c r="E40" s="110"/>
      <c r="F40" s="62">
        <f>F30+F31+F32+F33+F34+F35+F36+F37+F38+F39</f>
        <v>19350</v>
      </c>
      <c r="G40" s="25">
        <v>0</v>
      </c>
      <c r="H40" s="25">
        <f t="shared" si="27"/>
        <v>19350</v>
      </c>
      <c r="I40" s="25">
        <f>SUM(I31:I39)</f>
        <v>161</v>
      </c>
      <c r="J40" s="25">
        <f t="shared" si="26"/>
        <v>19511</v>
      </c>
      <c r="K40" s="25">
        <v>0</v>
      </c>
      <c r="L40" s="25">
        <f t="shared" si="28"/>
        <v>19511</v>
      </c>
      <c r="M40" s="25">
        <f>SUM(M31:M39)</f>
        <v>779</v>
      </c>
      <c r="N40" s="26">
        <f t="shared" si="29"/>
        <v>20290</v>
      </c>
      <c r="O40" s="62">
        <f t="shared" ref="O40:AE40" si="30">O30+O31+O32+O33+O34+O35+O36+O37+O38+O39</f>
        <v>3623</v>
      </c>
      <c r="P40" s="25">
        <f>SUM(P35:P36)</f>
        <v>242</v>
      </c>
      <c r="Q40" s="41">
        <f t="shared" si="21"/>
        <v>3865</v>
      </c>
      <c r="R40" s="41">
        <v>160</v>
      </c>
      <c r="S40" s="41">
        <f t="shared" si="25"/>
        <v>4025</v>
      </c>
      <c r="T40" s="41">
        <f>SUM(T31:T39)</f>
        <v>312</v>
      </c>
      <c r="U40" s="42">
        <f t="shared" si="22"/>
        <v>4337</v>
      </c>
      <c r="V40" s="62">
        <f t="shared" si="30"/>
        <v>122070</v>
      </c>
      <c r="W40" s="25">
        <f>SUM(W30)</f>
        <v>4687</v>
      </c>
      <c r="X40" s="25">
        <f t="shared" si="1"/>
        <v>126757</v>
      </c>
      <c r="Y40" s="25">
        <f>SUM(Y39)</f>
        <v>2314</v>
      </c>
      <c r="Z40" s="25">
        <f t="shared" si="2"/>
        <v>129071</v>
      </c>
      <c r="AA40" s="25">
        <v>0</v>
      </c>
      <c r="AB40" s="25">
        <f t="shared" si="3"/>
        <v>129071</v>
      </c>
      <c r="AC40" s="25">
        <f>SUM(AC30:AC39)</f>
        <v>21800</v>
      </c>
      <c r="AD40" s="26">
        <f t="shared" si="4"/>
        <v>150871</v>
      </c>
      <c r="AE40" s="62">
        <f t="shared" si="30"/>
        <v>145043</v>
      </c>
      <c r="AF40" s="41">
        <f t="shared" si="6"/>
        <v>4929</v>
      </c>
      <c r="AG40" s="41">
        <f t="shared" si="7"/>
        <v>149972</v>
      </c>
      <c r="AH40" s="41">
        <f t="shared" si="8"/>
        <v>321</v>
      </c>
      <c r="AI40" s="41">
        <f t="shared" si="9"/>
        <v>150293</v>
      </c>
      <c r="AJ40" s="41">
        <f t="shared" si="10"/>
        <v>2314</v>
      </c>
      <c r="AK40" s="41">
        <f t="shared" si="11"/>
        <v>152607</v>
      </c>
      <c r="AL40" s="41">
        <f t="shared" si="12"/>
        <v>0</v>
      </c>
      <c r="AM40" s="41">
        <f t="shared" si="13"/>
        <v>152607</v>
      </c>
      <c r="AN40" s="41">
        <f t="shared" si="14"/>
        <v>22891</v>
      </c>
      <c r="AO40" s="68">
        <f t="shared" si="15"/>
        <v>175498</v>
      </c>
    </row>
    <row r="41" spans="1:41" x14ac:dyDescent="0.2">
      <c r="A41" s="7"/>
      <c r="B41" s="10"/>
      <c r="C41" s="10"/>
      <c r="D41" s="10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41" x14ac:dyDescent="0.2">
      <c r="A42" s="7"/>
      <c r="B42" s="4"/>
      <c r="C42" s="4"/>
      <c r="D42" s="4"/>
      <c r="E42" s="4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</row>
    <row r="43" spans="1:41" x14ac:dyDescent="0.2">
      <c r="A43" s="7"/>
      <c r="B43" s="4"/>
      <c r="C43" s="4"/>
      <c r="D43" s="4"/>
      <c r="E43" s="4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</row>
    <row r="44" spans="1:41" x14ac:dyDescent="0.2">
      <c r="A44" s="7"/>
      <c r="B44" s="4"/>
      <c r="C44" s="4"/>
      <c r="D44" s="4"/>
      <c r="E44" s="4"/>
      <c r="F44" s="6"/>
      <c r="G44" s="6"/>
      <c r="H44" s="6"/>
      <c r="I44" s="6"/>
      <c r="J44" s="6"/>
      <c r="K44" s="6"/>
      <c r="L44" s="6"/>
      <c r="M44" s="6"/>
      <c r="N44" s="6"/>
      <c r="O44" s="1"/>
      <c r="P44" s="1"/>
      <c r="Q44" s="1"/>
      <c r="R44" s="1"/>
      <c r="S44" s="1"/>
      <c r="T44" s="1"/>
      <c r="U44" s="1"/>
    </row>
    <row r="45" spans="1:41" x14ac:dyDescent="0.2">
      <c r="A45" s="7"/>
      <c r="B45" s="4"/>
      <c r="C45" s="4"/>
      <c r="D45" s="4"/>
      <c r="E45" s="4"/>
      <c r="F45" s="6"/>
      <c r="G45" s="6"/>
      <c r="H45" s="6"/>
      <c r="I45" s="6"/>
      <c r="J45" s="6"/>
      <c r="K45" s="6"/>
      <c r="L45" s="6"/>
      <c r="M45" s="6"/>
      <c r="N45" s="6"/>
      <c r="O45" s="1"/>
      <c r="P45" s="1"/>
      <c r="Q45" s="1"/>
      <c r="R45" s="1"/>
      <c r="S45" s="1"/>
      <c r="T45" s="1"/>
      <c r="U45" s="1"/>
    </row>
    <row r="46" spans="1:41" x14ac:dyDescent="0.2">
      <c r="A46" s="7"/>
      <c r="B46" s="4"/>
      <c r="C46" s="4"/>
      <c r="D46" s="4"/>
      <c r="E46" s="4"/>
      <c r="F46" s="6"/>
      <c r="G46" s="6"/>
      <c r="H46" s="6"/>
      <c r="I46" s="6"/>
      <c r="J46" s="6"/>
      <c r="K46" s="6"/>
      <c r="L46" s="6"/>
      <c r="M46" s="6"/>
      <c r="N46" s="6"/>
      <c r="O46" s="1"/>
      <c r="P46" s="1"/>
      <c r="Q46" s="1"/>
      <c r="R46" s="1"/>
      <c r="S46" s="1"/>
      <c r="T46" s="1"/>
      <c r="U46" s="1"/>
    </row>
    <row r="47" spans="1:41" x14ac:dyDescent="0.2">
      <c r="A47" s="7"/>
      <c r="B47" s="4"/>
      <c r="C47" s="4"/>
      <c r="D47" s="4"/>
      <c r="E47" s="4"/>
      <c r="F47" s="6"/>
      <c r="G47" s="6"/>
      <c r="H47" s="6"/>
      <c r="I47" s="6"/>
      <c r="J47" s="6"/>
      <c r="K47" s="6"/>
      <c r="L47" s="6"/>
      <c r="M47" s="6"/>
      <c r="N47" s="6"/>
      <c r="O47" s="1"/>
      <c r="P47" s="1"/>
      <c r="Q47" s="1"/>
      <c r="R47" s="1"/>
      <c r="S47" s="1"/>
      <c r="T47" s="1"/>
      <c r="U47" s="1"/>
    </row>
  </sheetData>
  <mergeCells count="41">
    <mergeCell ref="A2:G2"/>
    <mergeCell ref="A1:G1"/>
    <mergeCell ref="A9:E9"/>
    <mergeCell ref="B10:E10"/>
    <mergeCell ref="A6:E8"/>
    <mergeCell ref="A3:AK3"/>
    <mergeCell ref="AE5:AG5"/>
    <mergeCell ref="F6:N7"/>
    <mergeCell ref="O6:U7"/>
    <mergeCell ref="V6:AD7"/>
    <mergeCell ref="AE6:AO7"/>
    <mergeCell ref="B11:E11"/>
    <mergeCell ref="B12:E12"/>
    <mergeCell ref="B14:E14"/>
    <mergeCell ref="B15:E15"/>
    <mergeCell ref="B16:E16"/>
    <mergeCell ref="B17:E17"/>
    <mergeCell ref="B13:E13"/>
    <mergeCell ref="B18:E18"/>
    <mergeCell ref="B19:E19"/>
    <mergeCell ref="B27:E27"/>
    <mergeCell ref="B20:E20"/>
    <mergeCell ref="B21:E21"/>
    <mergeCell ref="B28:E28"/>
    <mergeCell ref="B22:E22"/>
    <mergeCell ref="B23:E23"/>
    <mergeCell ref="B36:E36"/>
    <mergeCell ref="B29:E29"/>
    <mergeCell ref="B30:E30"/>
    <mergeCell ref="B25:E25"/>
    <mergeCell ref="B26:E26"/>
    <mergeCell ref="B24:E24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</mergeCells>
  <phoneticPr fontId="5" type="noConversion"/>
  <printOptions horizontalCentered="1"/>
  <pageMargins left="0.19" right="0.18" top="0.57999999999999996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V.ker.Ökorm.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Fruzsi</cp:lastModifiedBy>
  <cp:lastPrinted>2018-11-07T07:48:54Z</cp:lastPrinted>
  <dcterms:created xsi:type="dcterms:W3CDTF">2005-01-13T11:36:06Z</dcterms:created>
  <dcterms:modified xsi:type="dcterms:W3CDTF">2019-02-13T11:53:03Z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-1192068563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